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5895" activeTab="1"/>
  </bookViews>
  <sheets>
    <sheet name="EST RES" sheetId="1" r:id="rId1"/>
    <sheet name="BALCOM" sheetId="2" r:id="rId2"/>
    <sheet name="BALGRAL" sheetId="3" state="hidden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<sst xmlns="http://schemas.openxmlformats.org/spreadsheetml/2006/main" count="727" uniqueCount="461">
  <si>
    <t>SINIESTROS</t>
  </si>
  <si>
    <t>PRIMAS PRODUCTOS</t>
  </si>
  <si>
    <t>PRIMAS CEDIDAS POR REASEGUROS Y REAFIANZAMIENTOS</t>
  </si>
  <si>
    <t>INGRESO POR DECREMENTO DE RESERVAS TECNICAS Y</t>
  </si>
  <si>
    <t>GASTO POR INCREMENTO DE RESERVAS TECNICAS Y CONTIN</t>
  </si>
  <si>
    <t>INGRESOS POR INCREMENTO DE RESERVAS  A CARGO DE RE</t>
  </si>
  <si>
    <t>GASTOS POR DECREMENTO DE RESERVAS A CARGO DE REASE</t>
  </si>
  <si>
    <t>SINIESTROS Y GASTOS RECUPERADOS POR REASEGUROS Y R</t>
  </si>
  <si>
    <t>GASTOS DE ADQUISICION Y CONSERVACION</t>
  </si>
  <si>
    <t>REEMBOLSOS DE GASTOS POR CESIONES DE SEGUROS Y FIA</t>
  </si>
  <si>
    <t>DEVOLUCIONES Y CANCELACIONES DE PRIMAS</t>
  </si>
  <si>
    <t>SALVAMENTOS Y RECUPERACIONES</t>
  </si>
  <si>
    <t>GASTOS FINANCIEROS Y DE INVERSION</t>
  </si>
  <si>
    <t>INGRESOS FINANCIEROS Y DE INVERSION</t>
  </si>
  <si>
    <t>GASTOS DE ADMINISTRACION</t>
  </si>
  <si>
    <t>INGRESOS POR RECUPERACION DE ACTIVOS Y PROVISIONES</t>
  </si>
  <si>
    <t>GASTOS EXTRAORDINARIOS Y DE EJERCICIOS ANTERIORES</t>
  </si>
  <si>
    <t>INGRESOS EXTRAORDINARIOS Y DE EJERCICIOS ANTERIORE</t>
  </si>
  <si>
    <t>TOTAL GASTOS</t>
  </si>
  <si>
    <t>TOTAL INGRESOS</t>
  </si>
  <si>
    <t>SUMAS</t>
  </si>
  <si>
    <t>Gerente General</t>
  </si>
  <si>
    <t>Contador General</t>
  </si>
  <si>
    <t>Auditores Externos</t>
  </si>
  <si>
    <t>UTILIDAD DEL EJERCICIO</t>
  </si>
  <si>
    <t>Ing.Rafael Humberto Puente Rosales</t>
  </si>
  <si>
    <t>Lic.Katy Morena Navarrete</t>
  </si>
  <si>
    <t>Auditores y Consultores de Negocios,S.A. de C.V.</t>
  </si>
  <si>
    <t>ACTIVO</t>
  </si>
  <si>
    <t>PASIVO</t>
  </si>
  <si>
    <t>DISPONIBLE</t>
  </si>
  <si>
    <t>OBLIGACIONES CON ASEGURADOS</t>
  </si>
  <si>
    <t>INVERSIONES FINANCIERAS</t>
  </si>
  <si>
    <t>RESERVAS TECNICAS Y CONTINGENCIAL DE FIANZAS</t>
  </si>
  <si>
    <t>PRESTAMOS</t>
  </si>
  <si>
    <t>RESERVAS POR SINIESTROS</t>
  </si>
  <si>
    <t>PRIMAS POR COBRAR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</si>
  <si>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</si>
  <si>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</si>
  <si>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</si>
  <si>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</si>
  <si>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</si>
  <si>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INVERSIONES PERMANENTES</t>
  </si>
  <si>
    <t>CUENTAS POR PAGAR</t>
  </si>
  <si>
    <t>INMUEBLES, MOBILIARIO Y EQUIPO</t>
  </si>
  <si>
    <t>PROVISIONES</t>
  </si>
  <si>
    <t>OTROS ACTIVOS</t>
  </si>
  <si>
    <t>OTROS PASIVOS</t>
  </si>
  <si>
    <t>TOTAL ACTIVO</t>
  </si>
  <si>
    <t>TOTAL PASIVO</t>
  </si>
  <si>
    <t>PATRIMONIO</t>
  </si>
  <si>
    <t>CAPITAL SOCIAL</t>
  </si>
  <si>
    <t>CAPITAL PENDIENTE DE FORMALIZAR</t>
  </si>
  <si>
    <t>APORTE SOCIAL</t>
  </si>
  <si>
    <t>APORTES PENDIENTES DE FORMALIZAR</t>
  </si>
  <si>
    <t>RESERVAS DE CAPITAL</t>
  </si>
  <si>
    <t>PATRIMONIO RESTRINGIDO</t>
  </si>
  <si>
    <t>RESULTADOS ACUMULADOS</t>
  </si>
  <si>
    <t>$</t>
  </si>
  <si>
    <t>TOTAL PATRIMONIO</t>
  </si>
  <si>
    <t>GASTOS</t>
  </si>
  <si>
    <t>INGRESOS</t>
  </si>
  <si>
    <t>INGRESOS POR INCREMENTO DE RESERVAS  A CARGO D</t>
  </si>
  <si>
    <t>SINIESTROS Y GASTOS RECUPERADOS POR REASEGUROS</t>
  </si>
  <si>
    <t>REEMBOLSOS DE GASTOS POR CESIONES DE SEGUROS Y</t>
  </si>
  <si>
    <t>INGRESOS POR RECUPERACION DE ACTIVOS Y PROVISI</t>
  </si>
  <si>
    <t>INGRESOS EXTRAORDINARIOS Y DE EJERCICIOS ANTER</t>
  </si>
  <si>
    <t>BALANCE</t>
  </si>
  <si>
    <t>CONTINGENTES Y COMPROMISOS</t>
  </si>
  <si>
    <t>CONTINGENTES Y COMPROMISOS POR CONTRA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</si>
  <si>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</si>
  <si>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</si>
  <si>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</si>
  <si>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</si>
  <si>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</t>
  </si>
  <si>
    <t>CUENTAS DE CONTROL</t>
  </si>
  <si>
    <t>CUENTAS DE CONTROL POR CONTRA</t>
  </si>
  <si>
    <t>CUENTAS DE CONTROL DEUDORAS</t>
  </si>
  <si>
    <t>TOTAL CUENTAS DE CONTROL</t>
  </si>
  <si>
    <t>TOTAL CUENTAS DE CONTROL POR EL CONTRARIO</t>
  </si>
  <si>
    <t>CUENTA</t>
  </si>
  <si>
    <t>DESCRI</t>
  </si>
  <si>
    <t>1</t>
  </si>
  <si>
    <t>11</t>
  </si>
  <si>
    <t>1103</t>
  </si>
  <si>
    <t>BANCOS LOCALES</t>
  </si>
  <si>
    <t>110301</t>
  </si>
  <si>
    <t>CUENTA CORRIENTE</t>
  </si>
  <si>
    <t>1103011</t>
  </si>
  <si>
    <t>CUENTA CORRIENTE - MONEDA NACIONAL</t>
  </si>
  <si>
    <t>BANCO AGRICOLA, S.A.</t>
  </si>
  <si>
    <t>BANCO DE AMERICA CENTRAL</t>
  </si>
  <si>
    <t>SCOTIABANK EL SALVADOR, S.A.</t>
  </si>
  <si>
    <t>110301117</t>
  </si>
  <si>
    <t>BANCO DAVIVIENDA SALVADOREÑO,S.A.</t>
  </si>
  <si>
    <t>11030111701</t>
  </si>
  <si>
    <t>110302</t>
  </si>
  <si>
    <t>CUENTA DE AHORRO</t>
  </si>
  <si>
    <t>1103021</t>
  </si>
  <si>
    <t>CUENTA DE AHORRO - MONEDA NACIONAL</t>
  </si>
  <si>
    <t>110302117</t>
  </si>
  <si>
    <t>11030211701</t>
  </si>
  <si>
    <t>12</t>
  </si>
  <si>
    <t>1201</t>
  </si>
  <si>
    <t>VALORES</t>
  </si>
  <si>
    <t>120101</t>
  </si>
  <si>
    <t>EMITIDOS POR EL ESTADO A TRAVES DE LA DIRECCION GE</t>
  </si>
  <si>
    <t>1201011</t>
  </si>
  <si>
    <t>120101103</t>
  </si>
  <si>
    <t>1203</t>
  </si>
  <si>
    <t>DIVERSOS INSTRUMENTOS  FINANCIEROS</t>
  </si>
  <si>
    <t>120304</t>
  </si>
  <si>
    <t>DEPOSITOS Y VALORES EMITIDOS O GARANTIZADOS POR BA</t>
  </si>
  <si>
    <t>1203041</t>
  </si>
  <si>
    <t>120304101</t>
  </si>
  <si>
    <t>DEPOSITOS A PLAZO</t>
  </si>
  <si>
    <t>12030410102</t>
  </si>
  <si>
    <t>12030410105</t>
  </si>
  <si>
    <t>12030410117</t>
  </si>
  <si>
    <t>1298</t>
  </si>
  <si>
    <t>RENDIMIENTOS POR INVERSIONES</t>
  </si>
  <si>
    <t>129801</t>
  </si>
  <si>
    <t>1298011</t>
  </si>
  <si>
    <t>VALORES - MONEDA NACIONAL</t>
  </si>
  <si>
    <t>129801102</t>
  </si>
  <si>
    <t>EMITIDOS POR EL B.C.R.</t>
  </si>
  <si>
    <t>12980110203</t>
  </si>
  <si>
    <t>LETES$</t>
  </si>
  <si>
    <t>129803</t>
  </si>
  <si>
    <t>DIVERSOS INSTRUMENTOS FINANCIEROS</t>
  </si>
  <si>
    <t>1298031</t>
  </si>
  <si>
    <t>DIVERSOS INSTRUMENTOS FINANCIEROS - MONEDA NACIONA</t>
  </si>
  <si>
    <t>129803104</t>
  </si>
  <si>
    <t>12980310401</t>
  </si>
  <si>
    <t>13</t>
  </si>
  <si>
    <t>1301</t>
  </si>
  <si>
    <t>HASTA UN AÑO PLAZO</t>
  </si>
  <si>
    <t>130108</t>
  </si>
  <si>
    <t>OPERACIONES BURSATILES</t>
  </si>
  <si>
    <t>1301081</t>
  </si>
  <si>
    <t>OPERACIONES BURSATILES - MONEDA NACIONAL</t>
  </si>
  <si>
    <t>130108101</t>
  </si>
  <si>
    <t>OPERACIONES DE REPORTO</t>
  </si>
  <si>
    <t>14</t>
  </si>
  <si>
    <t>OTROS</t>
  </si>
  <si>
    <t>16</t>
  </si>
  <si>
    <t>17</t>
  </si>
  <si>
    <t>18</t>
  </si>
  <si>
    <t>19</t>
  </si>
  <si>
    <t>VARIOS</t>
  </si>
  <si>
    <t>1903</t>
  </si>
  <si>
    <t>IMPUESTO SOBRE LA RENTA POR LIQUIDAR</t>
  </si>
  <si>
    <t>PAGO A CUENTA</t>
  </si>
  <si>
    <t>2</t>
  </si>
  <si>
    <t>21</t>
  </si>
  <si>
    <t>MONEDA NACIONAL</t>
  </si>
  <si>
    <t>22</t>
  </si>
  <si>
    <t>23</t>
  </si>
  <si>
    <t>24</t>
  </si>
  <si>
    <t>26</t>
  </si>
  <si>
    <t>27</t>
  </si>
  <si>
    <t>2701</t>
  </si>
  <si>
    <t>IMPUESTOS, CONTRIBUCIONES Y RETENCIONES</t>
  </si>
  <si>
    <t>IMPUESTO SOBRE LA RENTA</t>
  </si>
  <si>
    <t>FONDO SOCIAL PARA LA VIVIENDA</t>
  </si>
  <si>
    <t>270102</t>
  </si>
  <si>
    <t>IMPUESTOS Y CONTRIBUCIONES</t>
  </si>
  <si>
    <t>2701021</t>
  </si>
  <si>
    <t>IMPUESTOS MUNICIPALES</t>
  </si>
  <si>
    <t>270102109</t>
  </si>
  <si>
    <t>OTROS IMPUESTOS Y CONTRIBUCIONES</t>
  </si>
  <si>
    <t>27010210901</t>
  </si>
  <si>
    <t>2706</t>
  </si>
  <si>
    <t>OTRAS CUENTAS POR PAGAR</t>
  </si>
  <si>
    <t>270601</t>
  </si>
  <si>
    <t>PROVEEDORES</t>
  </si>
  <si>
    <t>2706011</t>
  </si>
  <si>
    <t>270601101</t>
  </si>
  <si>
    <t>PROVEEDORES SERVICIOS</t>
  </si>
  <si>
    <t>27060110114</t>
  </si>
  <si>
    <t>27060110115</t>
  </si>
  <si>
    <t>KPMG</t>
  </si>
  <si>
    <t>28</t>
  </si>
  <si>
    <t>29</t>
  </si>
  <si>
    <t>3</t>
  </si>
  <si>
    <t>31</t>
  </si>
  <si>
    <t>3101</t>
  </si>
  <si>
    <t>CAPITAL PAGADO</t>
  </si>
  <si>
    <t>310101</t>
  </si>
  <si>
    <t>CAPITAL SUSCRITO</t>
  </si>
  <si>
    <t>3101010</t>
  </si>
  <si>
    <t>INVERSIONES FINANCIERAS DAVIVIENDA</t>
  </si>
  <si>
    <t>310101007</t>
  </si>
  <si>
    <t>OSCAR SAMOUR SANTILLANA</t>
  </si>
  <si>
    <t>35</t>
  </si>
  <si>
    <t>3501</t>
  </si>
  <si>
    <t>RESERVAS OBLIGATORIAS</t>
  </si>
  <si>
    <t>350101</t>
  </si>
  <si>
    <t>RESERVA LEGAL</t>
  </si>
  <si>
    <t>3501010</t>
  </si>
  <si>
    <t>36</t>
  </si>
  <si>
    <t>3602</t>
  </si>
  <si>
    <t>UTILIDADES NO DISTRIBUIBLES</t>
  </si>
  <si>
    <t>360201</t>
  </si>
  <si>
    <t>3602010</t>
  </si>
  <si>
    <t>360201001</t>
  </si>
  <si>
    <t>38</t>
  </si>
  <si>
    <t>3801</t>
  </si>
  <si>
    <t>RESULTADOS DEL EJERCICIO</t>
  </si>
  <si>
    <t>UTILIDADES</t>
  </si>
  <si>
    <t>3802</t>
  </si>
  <si>
    <t>RESULTADOS DE EJERCICIOS ANTERIORES</t>
  </si>
  <si>
    <t>380201</t>
  </si>
  <si>
    <t>3802010</t>
  </si>
  <si>
    <t>4</t>
  </si>
  <si>
    <t>41</t>
  </si>
  <si>
    <t>42</t>
  </si>
  <si>
    <t>43</t>
  </si>
  <si>
    <t>45</t>
  </si>
  <si>
    <t>46</t>
  </si>
  <si>
    <t>47</t>
  </si>
  <si>
    <t>4701</t>
  </si>
  <si>
    <t>POR OBLIGACIONES FINANCIERAS Y OTROS PASIVOS</t>
  </si>
  <si>
    <t>470101</t>
  </si>
  <si>
    <t>GASTOS POR OBLIGACIONES CON INSTITUCIONES FINANCIE</t>
  </si>
  <si>
    <t>4701010</t>
  </si>
  <si>
    <t>470101002</t>
  </si>
  <si>
    <t>COMISIONES</t>
  </si>
  <si>
    <t>48</t>
  </si>
  <si>
    <t>4802</t>
  </si>
  <si>
    <t>DE DIRECTORES</t>
  </si>
  <si>
    <t>480201</t>
  </si>
  <si>
    <t>DIETAS</t>
  </si>
  <si>
    <t>4802010</t>
  </si>
  <si>
    <t>4803</t>
  </si>
  <si>
    <t>POR SERVICIOS RECIBIDOS DE TERCEROS</t>
  </si>
  <si>
    <t>480308</t>
  </si>
  <si>
    <t>AUDITORIA EXTERNA</t>
  </si>
  <si>
    <t>4803080</t>
  </si>
  <si>
    <t>480308001</t>
  </si>
  <si>
    <t>AUDITORIA FINANCIERA</t>
  </si>
  <si>
    <t>480319</t>
  </si>
  <si>
    <t>OTROS GASTOS POR SERVICIOS</t>
  </si>
  <si>
    <t>4803190</t>
  </si>
  <si>
    <t>4805</t>
  </si>
  <si>
    <t>480501</t>
  </si>
  <si>
    <t>4805010</t>
  </si>
  <si>
    <t>49</t>
  </si>
  <si>
    <t>4901</t>
  </si>
  <si>
    <t>GASTOS EXTRAORDINARIOS</t>
  </si>
  <si>
    <t>490109</t>
  </si>
  <si>
    <t>OTROS GASTOS EXTRAORDINARIOS</t>
  </si>
  <si>
    <t>4901090</t>
  </si>
  <si>
    <t>490109009</t>
  </si>
  <si>
    <t>49010900901</t>
  </si>
  <si>
    <t>4902</t>
  </si>
  <si>
    <t>GASTOS DE EJERCICIOS ANTERIORES</t>
  </si>
  <si>
    <t>490209</t>
  </si>
  <si>
    <t>OTROS GASTOS DE EJERCICIOS ANTERIORES</t>
  </si>
  <si>
    <t>4902090</t>
  </si>
  <si>
    <t>5</t>
  </si>
  <si>
    <t>51</t>
  </si>
  <si>
    <t>52</t>
  </si>
  <si>
    <t>54</t>
  </si>
  <si>
    <t>55</t>
  </si>
  <si>
    <t>56</t>
  </si>
  <si>
    <t>57</t>
  </si>
  <si>
    <t>5701</t>
  </si>
  <si>
    <t>DEPOSITOS</t>
  </si>
  <si>
    <t>570101</t>
  </si>
  <si>
    <t>INGRESOS POR DEPOSITOS EN BANCOS</t>
  </si>
  <si>
    <t>5701010</t>
  </si>
  <si>
    <t>570101001</t>
  </si>
  <si>
    <t>INTERESES</t>
  </si>
  <si>
    <t>57010100102</t>
  </si>
  <si>
    <t>DEPOSITOS A PLAZOS</t>
  </si>
  <si>
    <t>570101002</t>
  </si>
  <si>
    <t>57010100201</t>
  </si>
  <si>
    <t>RENDIMIENTOS SOBRE REPORTOS EN TITULOS GRAVADOS CO</t>
  </si>
  <si>
    <t>5702</t>
  </si>
  <si>
    <t>POR INVERSIONES EN VALORES</t>
  </si>
  <si>
    <t>570201</t>
  </si>
  <si>
    <t>INGRESOS POR VALORES EMITIDOS POR EL GOBIERNO CENT</t>
  </si>
  <si>
    <t>5702011</t>
  </si>
  <si>
    <t>570201101</t>
  </si>
  <si>
    <t>INTERESES - MONEDA NACIONAL</t>
  </si>
  <si>
    <t>57020110106</t>
  </si>
  <si>
    <t>58</t>
  </si>
  <si>
    <t>59</t>
  </si>
  <si>
    <t>61</t>
  </si>
  <si>
    <t>71</t>
  </si>
  <si>
    <t>81</t>
  </si>
  <si>
    <t>9</t>
  </si>
  <si>
    <t>44</t>
  </si>
  <si>
    <t>53</t>
  </si>
  <si>
    <t>15</t>
  </si>
  <si>
    <t>25</t>
  </si>
  <si>
    <t>CTA.CTE.002-51-00374-80</t>
  </si>
  <si>
    <t>CTA.# 002-54-00754-36</t>
  </si>
  <si>
    <t>120105</t>
  </si>
  <si>
    <t>EMITIDOS CON GARANTIA REAL PARA FINANCIAR LA ADQUI</t>
  </si>
  <si>
    <t>1201051</t>
  </si>
  <si>
    <t>120105101</t>
  </si>
  <si>
    <t>12010510101</t>
  </si>
  <si>
    <t>OP.442324 CIFSV8 VENCE 14/07/2024</t>
  </si>
  <si>
    <t>12030410101</t>
  </si>
  <si>
    <t>12030410112</t>
  </si>
  <si>
    <t>BANCO HIPOTECARIO DE EL SALVADOR</t>
  </si>
  <si>
    <t>129801105</t>
  </si>
  <si>
    <t>EMITIDOS CON GARANTIA REAL PARA ADQUISICION DE VI</t>
  </si>
  <si>
    <t>12980110501</t>
  </si>
  <si>
    <t>190303</t>
  </si>
  <si>
    <t>REMANENTE DE IMPUESTO</t>
  </si>
  <si>
    <t>1903030</t>
  </si>
  <si>
    <t>ALCALDIA MUNICIPAL DE SAN SALVADOR</t>
  </si>
  <si>
    <t>AUDITORES Y CONSULTORES DE NEGOCIOS</t>
  </si>
  <si>
    <t>27060110116</t>
  </si>
  <si>
    <t>310101004</t>
  </si>
  <si>
    <t>PRODUCTOS DEVENGADOS NO PERCIBIDOS</t>
  </si>
  <si>
    <t>57020110102</t>
  </si>
  <si>
    <t>32</t>
  </si>
  <si>
    <t>33</t>
  </si>
  <si>
    <t>34</t>
  </si>
  <si>
    <t>37</t>
  </si>
  <si>
    <t>DAVIVIENDA VIDA SEGUROS,S.A. SEGUROS DE PERSONAS</t>
  </si>
  <si>
    <t>480319009</t>
  </si>
  <si>
    <t>1203041011208</t>
  </si>
  <si>
    <t>BALANCE GENERAL AL _31_DE _DICIEMBRE_ DEL 2013</t>
  </si>
  <si>
    <t>ENERO</t>
  </si>
  <si>
    <t>190302</t>
  </si>
  <si>
    <t>IMPUESTO RETENIDO</t>
  </si>
  <si>
    <t>1903020</t>
  </si>
  <si>
    <t>190302002</t>
  </si>
  <si>
    <t>190302005</t>
  </si>
  <si>
    <t>190302012</t>
  </si>
  <si>
    <t>BANCO HIPOTECARIO</t>
  </si>
  <si>
    <t>190302017</t>
  </si>
  <si>
    <t>190302025</t>
  </si>
  <si>
    <t>VALORES DAVIVIENDA, S.A.DE C.V.</t>
  </si>
  <si>
    <t>270102101</t>
  </si>
  <si>
    <t>380201016</t>
  </si>
  <si>
    <t>REMANENTE UTILIDADES EJECICIO 2013</t>
  </si>
  <si>
    <t>8</t>
  </si>
  <si>
    <t>8103</t>
  </si>
  <si>
    <t>VALORES Y BIENES DADOS EN CUSTODIA</t>
  </si>
  <si>
    <t>810301</t>
  </si>
  <si>
    <t>TITULOS VALORES DADOS EN CUSTODIA</t>
  </si>
  <si>
    <t>8103010</t>
  </si>
  <si>
    <t>810301001</t>
  </si>
  <si>
    <t>CEDEVAL</t>
  </si>
  <si>
    <t>12010110311</t>
  </si>
  <si>
    <t>OP.116796 LETE2016-D VENCE 28/08/2017</t>
  </si>
  <si>
    <t>1203041010109</t>
  </si>
  <si>
    <t>CERT.1240159 CTA.#7001154142 VENCE 06/04/2017</t>
  </si>
  <si>
    <t>1203041010209</t>
  </si>
  <si>
    <t>CERTIF.#613299 CTA.#7104471808 VENC. 25/03/2017</t>
  </si>
  <si>
    <t>1203041010512</t>
  </si>
  <si>
    <t>CERTIF.# 70624 CTA.# 301221680 VENCE 08/04/2017</t>
  </si>
  <si>
    <t>1203041010513</t>
  </si>
  <si>
    <t>CERTIF.# 71589 CTA.# 301247100 VENCE 02/04/2017</t>
  </si>
  <si>
    <t>CERTIF.# 83662 CTA.# 20800083662 VENCE 21/03/2017</t>
  </si>
  <si>
    <t>1203041011209</t>
  </si>
  <si>
    <t>CERTIF.# 97380 CTA.# 208009738-0 VENCE 25/03/2017</t>
  </si>
  <si>
    <t>12030410116</t>
  </si>
  <si>
    <t>BANCO PROMERICA</t>
  </si>
  <si>
    <t>1203041011602</t>
  </si>
  <si>
    <t>CDPF 130507 CTA.15252875011 VCTO 19/02/2017</t>
  </si>
  <si>
    <t>1203041011708</t>
  </si>
  <si>
    <t>CERTIFICADO NO. 2601255714 VTO. 24/04/2017</t>
  </si>
  <si>
    <t>1901</t>
  </si>
  <si>
    <t>PAGOS ANTICIPADOS Y CARGOS DIFERIDOS</t>
  </si>
  <si>
    <t>190109</t>
  </si>
  <si>
    <t>DIVERSOS</t>
  </si>
  <si>
    <t>1901090</t>
  </si>
  <si>
    <t>190109002</t>
  </si>
  <si>
    <t>AMORTIZACION DE HONORARIOS</t>
  </si>
  <si>
    <t>19010900201</t>
  </si>
  <si>
    <t>FITH CENTROAMERICA, S.A.</t>
  </si>
  <si>
    <t>190301</t>
  </si>
  <si>
    <t>1903010</t>
  </si>
  <si>
    <t>190301001</t>
  </si>
  <si>
    <t>190302001</t>
  </si>
  <si>
    <t>190302016</t>
  </si>
  <si>
    <t>BANCO PROMERICA,S.A.</t>
  </si>
  <si>
    <t>270101</t>
  </si>
  <si>
    <t>RETENCIONES</t>
  </si>
  <si>
    <t>2701011</t>
  </si>
  <si>
    <t>270101101</t>
  </si>
  <si>
    <t>27010110104</t>
  </si>
  <si>
    <t>DIRECTORES</t>
  </si>
  <si>
    <t>270609</t>
  </si>
  <si>
    <t>DIVERSAS</t>
  </si>
  <si>
    <t>2706091</t>
  </si>
  <si>
    <t>270609199</t>
  </si>
  <si>
    <t>27060919999</t>
  </si>
  <si>
    <t>380102</t>
  </si>
  <si>
    <t>PERDIDAS (CR.)</t>
  </si>
  <si>
    <t>3801020</t>
  </si>
  <si>
    <t>380201017</t>
  </si>
  <si>
    <t>REMANENTE UTILIDADES EJERCICIO 2014</t>
  </si>
  <si>
    <t>380201018</t>
  </si>
  <si>
    <t>REMANENTE UTILIDAD EJERCICIO 2015</t>
  </si>
  <si>
    <t>380202</t>
  </si>
  <si>
    <t>3802020</t>
  </si>
  <si>
    <t>380202003</t>
  </si>
  <si>
    <t>PERDIDA EJERCICIO 2016</t>
  </si>
  <si>
    <t>480306</t>
  </si>
  <si>
    <t>HONORARIOS PROFESIONALES</t>
  </si>
  <si>
    <t>4803060</t>
  </si>
  <si>
    <t>480308002</t>
  </si>
  <si>
    <t>AUDITORIA FISCAL</t>
  </si>
  <si>
    <t>480308005</t>
  </si>
  <si>
    <t>AUDITORIA CORPORATIVA</t>
  </si>
  <si>
    <t>480509</t>
  </si>
  <si>
    <t>4805090</t>
  </si>
  <si>
    <t>480509003</t>
  </si>
  <si>
    <t>IMPUESTO A LAS OPERACIONES FINANCIERAS</t>
  </si>
  <si>
    <t>190301002</t>
  </si>
  <si>
    <t>480308004</t>
  </si>
  <si>
    <t>480315</t>
  </si>
  <si>
    <t>4803150</t>
  </si>
  <si>
    <t>57010100101</t>
  </si>
  <si>
    <t>5901</t>
  </si>
  <si>
    <t>590104</t>
  </si>
  <si>
    <t>5901040</t>
  </si>
  <si>
    <t>SUSCRIPCIONES</t>
  </si>
  <si>
    <t>FEBRERO</t>
  </si>
  <si>
    <t>CUENTAS DE AHORRO</t>
  </si>
  <si>
    <t>EXTRAORDINARIOS</t>
  </si>
  <si>
    <t>INGRESOS POR RECUPERACION DE GASTOS</t>
  </si>
  <si>
    <t>MARZO</t>
  </si>
  <si>
    <t>27060110139</t>
  </si>
  <si>
    <t>FITCH CENTROAMERICA, S.A.</t>
  </si>
  <si>
    <t>AUDITORIA NIIF</t>
  </si>
  <si>
    <t>190301003</t>
  </si>
  <si>
    <t>190301004</t>
  </si>
  <si>
    <t>ABRIL</t>
  </si>
  <si>
    <t>480309</t>
  </si>
  <si>
    <t>PUBLICIDAD</t>
  </si>
  <si>
    <t>4803090</t>
  </si>
  <si>
    <t>5902</t>
  </si>
  <si>
    <t>DE EJERCICIOS ANTERIORES</t>
  </si>
  <si>
    <t>590209</t>
  </si>
  <si>
    <t xml:space="preserve"> OTROS INGRESOS DE EJERCICIOS ANTERIORES</t>
  </si>
  <si>
    <t>5902090</t>
  </si>
  <si>
    <t>OTROS INGRESOS DE EJERCICIOS ANTERIORES</t>
  </si>
  <si>
    <t>MAYO</t>
  </si>
  <si>
    <t>1902</t>
  </si>
  <si>
    <t>CUENTAS POR COBRAR DIVERSAS</t>
  </si>
  <si>
    <t>190209</t>
  </si>
  <si>
    <t>OTRAS</t>
  </si>
  <si>
    <t>1902090</t>
  </si>
  <si>
    <t>190209009</t>
  </si>
  <si>
    <t>19020900909</t>
  </si>
  <si>
    <t>1902090090999</t>
  </si>
  <si>
    <t>190301005</t>
  </si>
  <si>
    <t>JUNIO</t>
  </si>
  <si>
    <t>BALANCE DE COMPROBACION AL _31_DE _JULIO_ DEL 2017</t>
  </si>
  <si>
    <t>ESTADO  DE  RESULTADOS DEL 01_ENERO _AL_31 _  DE _JULIO _ DE __2017</t>
  </si>
  <si>
    <t>190301006</t>
  </si>
  <si>
    <t>JULIO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</si>
</sst>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44" fontId="0" fillId="0" borderId="0" xfId="49" applyFont="1" applyAlignment="1">
      <alignment/>
    </xf>
    <xf numFmtId="44" fontId="0" fillId="0" borderId="0" xfId="49" applyFont="1" applyAlignment="1">
      <alignment horizontal="centerContinuous"/>
    </xf>
    <xf numFmtId="44" fontId="0" fillId="0" borderId="10" xfId="49" applyFont="1" applyBorder="1" applyAlignment="1">
      <alignment/>
    </xf>
    <xf numFmtId="44" fontId="0" fillId="0" borderId="11" xfId="49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49" applyFont="1" applyAlignment="1">
      <alignment/>
    </xf>
    <xf numFmtId="44" fontId="0" fillId="0" borderId="0" xfId="49" applyFont="1" applyAlignment="1">
      <alignment horizontal="centerContinuous"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Continuous"/>
    </xf>
    <xf numFmtId="44" fontId="34" fillId="0" borderId="0" xfId="49" applyFont="1" applyAlignment="1">
      <alignment horizontal="centerContinuous"/>
    </xf>
    <xf numFmtId="44" fontId="34" fillId="0" borderId="0" xfId="49" applyFont="1" applyAlignment="1">
      <alignment/>
    </xf>
    <xf numFmtId="49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44" fontId="0" fillId="0" borderId="0" xfId="49" applyFon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47" applyFont="1" applyAlignment="1">
      <alignment horizontal="left"/>
    </xf>
    <xf numFmtId="0" fontId="0" fillId="33" borderId="0" xfId="0" applyFill="1" applyAlignment="1">
      <alignment horizontal="left"/>
    </xf>
    <xf numFmtId="0" fontId="35" fillId="0" borderId="0" xfId="0" applyFont="1" applyFill="1" applyAlignment="1">
      <alignment/>
    </xf>
    <xf numFmtId="44" fontId="35" fillId="0" borderId="0" xfId="49" applyFont="1" applyFill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F14" sqref="F14"/>
    </sheetView>
  </sheetViews>
  <sheetFormatPr defaultColWidth="11.421875" defaultRowHeight="15"/>
  <cols>
    <col min="2" max="2" width="54.8515625" style="0" bestFit="1" customWidth="1"/>
    <col min="3" max="3" width="28.00390625" style="2" customWidth="1"/>
    <col min="4" max="4" width="12.00390625" style="0" bestFit="1" customWidth="1"/>
    <col min="5" max="5" width="54.00390625" style="0" bestFit="1" customWidth="1"/>
    <col min="6" max="6" width="21.57421875" style="2" bestFit="1" customWidth="1"/>
  </cols>
  <sheetData>
    <row r="1" spans="3:6" ht="15">
      <c r="C1" s="11" t="s">
        <v>324</v>
      </c>
      <c r="F1" s="14"/>
    </row>
    <row r="2" ht="15">
      <c r="C2"/>
    </row>
    <row r="3" spans="1:6" ht="15">
      <c r="A3" s="12" t="s">
        <v>458</v>
      </c>
      <c r="B3" s="1"/>
      <c r="C3" s="1"/>
      <c r="D3" s="1"/>
      <c r="E3" s="1"/>
      <c r="F3" s="3"/>
    </row>
    <row r="4" spans="1:6" ht="15">
      <c r="A4" s="12"/>
      <c r="B4" s="1"/>
      <c r="C4" s="1"/>
      <c r="D4" s="1"/>
      <c r="E4" s="1"/>
      <c r="F4" s="3"/>
    </row>
    <row r="5" spans="1:6" ht="15">
      <c r="A5" s="13"/>
      <c r="B5" s="1"/>
      <c r="C5" s="1"/>
      <c r="D5" s="1"/>
      <c r="E5" s="1"/>
      <c r="F5" s="8"/>
    </row>
    <row r="6" spans="1:6" ht="15">
      <c r="A6" s="13"/>
      <c r="B6" s="1"/>
      <c r="C6" s="1"/>
      <c r="D6" s="1"/>
      <c r="E6" s="1"/>
      <c r="F6" s="8"/>
    </row>
    <row r="7" spans="1:6" ht="15">
      <c r="A7" s="13"/>
      <c r="B7" s="1"/>
      <c r="C7" s="1"/>
      <c r="D7" s="1"/>
      <c r="E7" s="1"/>
      <c r="F7" s="8"/>
    </row>
    <row r="8" spans="1:6" ht="15">
      <c r="A8" s="9" t="s">
        <v>215</v>
      </c>
      <c r="B8" t="s">
        <v>0</v>
      </c>
      <c r="C8" s="7">
        <f>IF(ISERROR(VLOOKUP(A8,Hoja1!A:C,3,FALSE)),0,(VLOOKUP(A8,Hoja1!A:C,3,FALSE)))</f>
        <v>0</v>
      </c>
      <c r="D8" s="10" t="s">
        <v>261</v>
      </c>
      <c r="E8" t="s">
        <v>1</v>
      </c>
      <c r="F8" s="7">
        <f>-IF(ISERROR(VLOOKUP(D8,Hoja1!A:C,3,FALSE)),0,(VLOOKUP(D8,Hoja1!A:C,3,FALSE)))</f>
        <v>0</v>
      </c>
    </row>
    <row r="9" spans="1:6" ht="15">
      <c r="A9" s="9" t="s">
        <v>216</v>
      </c>
      <c r="B9" t="s">
        <v>2</v>
      </c>
      <c r="C9" s="7">
        <f>IF(ISERROR(VLOOKUP(A9,Hoja1!A:C,3,FALSE)),0,(VLOOKUP(A9,Hoja1!A:C,3,FALSE)))</f>
        <v>0</v>
      </c>
      <c r="D9" s="10" t="s">
        <v>262</v>
      </c>
      <c r="E9" t="s">
        <v>3</v>
      </c>
      <c r="F9" s="7">
        <f>-IF(ISERROR(VLOOKUP(D9,Hoja1!A:C,3,FALSE)),0,(VLOOKUP(D9,Hoja1!A:C,3,FALSE)))</f>
        <v>0</v>
      </c>
    </row>
    <row r="10" spans="1:6" ht="15">
      <c r="A10" s="9" t="s">
        <v>217</v>
      </c>
      <c r="B10" t="s">
        <v>4</v>
      </c>
      <c r="C10" s="7">
        <f>IF(ISERROR(VLOOKUP(A10,Hoja1!A:C,3,FALSE)),0,(VLOOKUP(A10,Hoja1!A:C,3,FALSE)))</f>
        <v>0</v>
      </c>
      <c r="D10" s="10" t="s">
        <v>294</v>
      </c>
      <c r="E10" t="s">
        <v>5</v>
      </c>
      <c r="F10" s="7">
        <f>-IF(ISERROR(VLOOKUP(D10,Hoja1!A:C,3,FALSE)),0,(VLOOKUP(D10,Hoja1!A:C,3,FALSE)))</f>
        <v>0</v>
      </c>
    </row>
    <row r="11" spans="1:6" ht="15">
      <c r="A11" s="9" t="s">
        <v>293</v>
      </c>
      <c r="B11" t="s">
        <v>6</v>
      </c>
      <c r="C11" s="7">
        <f>IF(ISERROR(VLOOKUP(A11,Hoja1!A:C,3,FALSE)),0,(VLOOKUP(A11,Hoja1!A:C,3,FALSE)))</f>
        <v>0</v>
      </c>
      <c r="D11" s="10" t="s">
        <v>263</v>
      </c>
      <c r="E11" t="s">
        <v>7</v>
      </c>
      <c r="F11" s="7">
        <f>-IF(ISERROR(VLOOKUP(D11,Hoja1!A:C,3,FALSE)),0,(VLOOKUP(D11,Hoja1!A:C,3,FALSE)))</f>
        <v>0</v>
      </c>
    </row>
    <row r="12" spans="1:6" ht="15">
      <c r="A12" s="9" t="s">
        <v>218</v>
      </c>
      <c r="B12" t="s">
        <v>8</v>
      </c>
      <c r="C12" s="7">
        <f>IF(ISERROR(VLOOKUP(A12,Hoja1!A:C,3,FALSE)),0,(VLOOKUP(A12,Hoja1!A:C,3,FALSE)))</f>
        <v>0</v>
      </c>
      <c r="D12" s="10" t="s">
        <v>264</v>
      </c>
      <c r="E12" t="s">
        <v>9</v>
      </c>
      <c r="F12" s="7">
        <f>-IF(ISERROR(VLOOKUP(D12,Hoja1!A:C,3,FALSE)),0,(VLOOKUP(D12,Hoja1!A:C,3,FALSE)))</f>
        <v>0</v>
      </c>
    </row>
    <row r="13" spans="1:6" ht="15">
      <c r="A13" s="9" t="s">
        <v>219</v>
      </c>
      <c r="B13" t="s">
        <v>10</v>
      </c>
      <c r="C13" s="7">
        <f>IF(ISERROR(VLOOKUP(A13,Hoja1!A:C,3,FALSE)),0,(VLOOKUP(A13,Hoja1!A:C,3,FALSE)))</f>
        <v>0</v>
      </c>
      <c r="D13" s="10" t="s">
        <v>265</v>
      </c>
      <c r="E13" t="s">
        <v>11</v>
      </c>
      <c r="F13" s="7">
        <f>-IF(ISERROR(VLOOKUP(D13,Hoja1!A:C,3,FALSE)),0,(VLOOKUP(D13,Hoja1!A:C,3,FALSE)))</f>
        <v>0</v>
      </c>
    </row>
    <row r="14" spans="1:6" ht="15">
      <c r="A14" s="9" t="s">
        <v>220</v>
      </c>
      <c r="B14" t="s">
        <v>12</v>
      </c>
      <c r="C14" s="7">
        <f>IF(ISERROR(VLOOKUP(A14,Hoja1!A:C,3,FALSE)),0,(VLOOKUP(A14,Hoja1!A:C,3,FALSE)))</f>
        <v>71.93</v>
      </c>
      <c r="D14" s="10" t="s">
        <v>266</v>
      </c>
      <c r="E14" t="s">
        <v>13</v>
      </c>
      <c r="F14" s="7">
        <f>-IF(ISERROR(VLOOKUP(D14,Hoja1!A:C,3,FALSE)),0,(VLOOKUP(D14,Hoja1!A:C,3,FALSE)))</f>
        <v>24436.28</v>
      </c>
    </row>
    <row r="15" spans="1:6" ht="15">
      <c r="A15" s="9" t="s">
        <v>228</v>
      </c>
      <c r="B15" t="s">
        <v>14</v>
      </c>
      <c r="C15" s="7">
        <f>IF(ISERROR(VLOOKUP(A15,Hoja1!A:C,3,FALSE)),0,(VLOOKUP(A15,Hoja1!A:C,3,FALSE)))</f>
        <v>15907.23</v>
      </c>
      <c r="D15" s="10" t="s">
        <v>287</v>
      </c>
      <c r="E15" t="s">
        <v>15</v>
      </c>
      <c r="F15" s="7">
        <f>-IF(ISERROR(VLOOKUP(D15,Hoja1!A:C,3,FALSE)),0,(VLOOKUP(D15,Hoja1!A:C,3,FALSE)))</f>
        <v>0</v>
      </c>
    </row>
    <row r="16" spans="1:6" ht="15">
      <c r="A16" s="9" t="s">
        <v>247</v>
      </c>
      <c r="B16" t="s">
        <v>16</v>
      </c>
      <c r="C16" s="7">
        <f>IF(ISERROR(VLOOKUP(A16,Hoja1!A:C,3,FALSE)),0,(VLOOKUP(A16,Hoja1!A:C,3,FALSE)))</f>
        <v>1572.62</v>
      </c>
      <c r="D16" s="10" t="s">
        <v>288</v>
      </c>
      <c r="E16" t="s">
        <v>17</v>
      </c>
      <c r="F16" s="7">
        <f>-IF(ISERROR(VLOOKUP(D16,Hoja1!A:C,3,FALSE)),0,(VLOOKUP(D16,Hoja1!A:C,3,FALSE)))</f>
        <v>118.3</v>
      </c>
    </row>
    <row r="17" spans="2:6" ht="15">
      <c r="B17" t="s">
        <v>18</v>
      </c>
      <c r="C17" s="5">
        <f>SUM(C8:C16)</f>
        <v>17551.78</v>
      </c>
      <c r="E17" t="s">
        <v>19</v>
      </c>
      <c r="F17" s="5">
        <f>SUM(F8:F16)</f>
        <v>24554.579999999998</v>
      </c>
    </row>
    <row r="18" spans="2:3" ht="15">
      <c r="B18" t="s">
        <v>24</v>
      </c>
      <c r="C18" s="2">
        <f>+F17-C17</f>
        <v>7002.799999999999</v>
      </c>
    </row>
    <row r="19" spans="2:3" ht="15">
      <c r="B19" t="s">
        <v>20</v>
      </c>
      <c r="C19" s="4">
        <f>SUM(C17:C18)</f>
        <v>24554.579999999998</v>
      </c>
    </row>
    <row r="23" spans="3:4" ht="15">
      <c r="C23"/>
      <c r="D23" s="18" t="s">
        <v>25</v>
      </c>
    </row>
    <row r="24" ht="15">
      <c r="D24" s="19" t="s">
        <v>21</v>
      </c>
    </row>
    <row r="26" spans="2:6" ht="15">
      <c r="B26" t="s">
        <v>26</v>
      </c>
      <c r="F26" s="17" t="s">
        <v>27</v>
      </c>
    </row>
    <row r="27" spans="2:6" ht="15">
      <c r="B27" t="s">
        <v>22</v>
      </c>
      <c r="F27" s="17" t="s">
        <v>23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D8:D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9">
      <selection activeCell="B50" sqref="B50"/>
    </sheetView>
  </sheetViews>
  <sheetFormatPr defaultColWidth="11.421875" defaultRowHeight="15"/>
  <cols>
    <col min="1" max="1" width="9.140625" style="0" customWidth="1"/>
    <col min="2" max="2" width="55.00390625" style="0" bestFit="1" customWidth="1"/>
    <col min="3" max="3" width="17.8515625" style="2" bestFit="1" customWidth="1"/>
    <col min="4" max="4" width="6.28125" style="0" customWidth="1"/>
    <col min="5" max="5" width="51.57421875" style="0" bestFit="1" customWidth="1"/>
    <col min="6" max="6" width="17.8515625" style="2" customWidth="1"/>
    <col min="7" max="7" width="15.7109375" style="0" customWidth="1"/>
  </cols>
  <sheetData>
    <row r="1" spans="3:6" ht="15">
      <c r="C1" s="7"/>
      <c r="D1" s="11" t="s">
        <v>324</v>
      </c>
      <c r="F1" s="14"/>
    </row>
    <row r="2" spans="3:6" ht="15">
      <c r="C2" s="7"/>
      <c r="F2" s="7"/>
    </row>
    <row r="3" spans="1:6" ht="15">
      <c r="A3" s="13" t="s">
        <v>457</v>
      </c>
      <c r="B3" s="1"/>
      <c r="C3" s="8"/>
      <c r="D3" s="1"/>
      <c r="E3" s="1"/>
      <c r="F3" s="8"/>
    </row>
    <row r="4" spans="1:6" ht="15">
      <c r="A4" s="1"/>
      <c r="B4" s="1"/>
      <c r="C4" s="8"/>
      <c r="D4" s="1"/>
      <c r="E4" s="1"/>
      <c r="F4" s="8"/>
    </row>
    <row r="5" spans="1:5" ht="15">
      <c r="A5" s="15" t="s">
        <v>82</v>
      </c>
      <c r="B5" s="16" t="s">
        <v>28</v>
      </c>
      <c r="C5" s="14"/>
      <c r="D5" s="16">
        <v>2</v>
      </c>
      <c r="E5" s="16" t="s">
        <v>29</v>
      </c>
    </row>
    <row r="6" spans="1:6" ht="15">
      <c r="A6" s="10" t="s">
        <v>83</v>
      </c>
      <c r="B6" t="s">
        <v>30</v>
      </c>
      <c r="C6" s="7">
        <f>IF(ISERROR(VLOOKUP(A6,Hoja1!A:C,3,FALSE)),0,(VLOOKUP(A6,Hoja1!A:C,3,FALSE)))</f>
        <v>523.39</v>
      </c>
      <c r="D6" s="10" t="s">
        <v>154</v>
      </c>
      <c r="E6" t="s">
        <v>31</v>
      </c>
      <c r="F6" s="7">
        <f>IF(ISERROR(VLOOKUP(D6,Hoja1!A:C,3,FALSE)),0,(VLOOKUP(D6,Hoja1!A:C,3,FALSE)))</f>
        <v>0</v>
      </c>
    </row>
    <row r="7" spans="1:6" ht="15">
      <c r="A7" s="10" t="s">
        <v>102</v>
      </c>
      <c r="B7" t="s">
        <v>32</v>
      </c>
      <c r="C7" s="7">
        <f>IF(ISERROR(VLOOKUP(A7,Hoja1!A:C,3,FALSE)),0,(VLOOKUP(A7,Hoja1!A:C,3,FALSE)))</f>
        <v>816924.12</v>
      </c>
      <c r="D7" s="10" t="s">
        <v>156</v>
      </c>
      <c r="E7" t="s">
        <v>33</v>
      </c>
      <c r="F7" s="7">
        <f>IF(ISERROR(VLOOKUP(D7,Hoja1!D:F,3,FALSE)),0,(VLOOKUP(D7,Hoja1!D:F,3,FALSE)))</f>
        <v>0</v>
      </c>
    </row>
    <row r="8" spans="1:6" ht="15">
      <c r="A8" s="10" t="s">
        <v>134</v>
      </c>
      <c r="B8" t="s">
        <v>34</v>
      </c>
      <c r="C8" s="7">
        <f>IF(ISERROR(VLOOKUP(A8,Hoja1!A:C,3,FALSE)),0,(VLOOKUP(A8,Hoja1!A:C,3,FALSE)))</f>
        <v>172500</v>
      </c>
      <c r="D8" s="10" t="s">
        <v>157</v>
      </c>
      <c r="E8" t="s">
        <v>35</v>
      </c>
      <c r="F8" s="7">
        <f>IF(ISERROR(VLOOKUP(D8,Hoja1!A:C,3,FALSE)),0,(VLOOKUP(D8,Hoja1!A:C,3,FALSE)))</f>
        <v>0</v>
      </c>
    </row>
    <row r="9" spans="1:6" ht="15">
      <c r="A9" s="10" t="s">
        <v>143</v>
      </c>
      <c r="B9" t="s">
        <v>36</v>
      </c>
      <c r="C9" s="7">
        <f>IF(ISERROR(VLOOKUP(A9,Hoja1!A:C,3,FALSE)),0,(VLOOKUP(A9,Hoja1!A:C,3,FALSE)))</f>
        <v>0</v>
      </c>
      <c r="D9" s="10" t="s">
        <v>158</v>
      </c>
      <c r="E9" t="s">
        <v>37</v>
      </c>
      <c r="F9" s="7">
        <f>IF(ISERROR(VLOOKUP(D9,Hoja1!A:C,3,FALSE)),0,(VLOOKUP(D9,Hoja1!A:C,3,FALSE)))</f>
        <v>0</v>
      </c>
    </row>
    <row r="10" spans="1:6" ht="15">
      <c r="A10" s="10" t="s">
        <v>295</v>
      </c>
      <c r="B10" t="s">
        <v>38</v>
      </c>
      <c r="C10" s="7">
        <f>IF(ISERROR(VLOOKUP(A10,Hoja1!A:C,3,FALSE)),0,(VLOOKUP(A10,Hoja1!A:C,3,FALSE)))</f>
        <v>0</v>
      </c>
      <c r="D10" s="10" t="s">
        <v>296</v>
      </c>
      <c r="E10" t="s">
        <v>39</v>
      </c>
      <c r="F10" s="7">
        <f>IF(ISERROR(VLOOKUP(D10,Hoja1!A:C,3,FALSE)),0,(VLOOKUP(D10,Hoja1!A:C,3,FALSE)))</f>
        <v>0</v>
      </c>
    </row>
    <row r="11" spans="1:6" ht="15">
      <c r="A11" s="10" t="s">
        <v>145</v>
      </c>
      <c r="B11" t="s">
        <v>40</v>
      </c>
      <c r="C11" s="7">
        <f>IF(ISERROR(VLOOKUP(A11,Hoja1!A:C,3,FALSE)),0,(VLOOKUP(A11,Hoja1!A:C,3,FALSE)))</f>
        <v>0</v>
      </c>
      <c r="D11" s="10" t="s">
        <v>159</v>
      </c>
      <c r="E11" t="s">
        <v>41</v>
      </c>
      <c r="F11" s="7">
        <f>IF(ISERROR(VLOOKUP(D11,Hoja1!A:C,3,FALSE)),0,(VLOOKUP(D11,Hoja1!A:C,3,FALSE)))</f>
        <v>0</v>
      </c>
    </row>
    <row r="12" spans="1:6" ht="15">
      <c r="A12" s="10" t="s">
        <v>146</v>
      </c>
      <c r="B12" t="s">
        <v>42</v>
      </c>
      <c r="C12" s="7">
        <f>IF(ISERROR(VLOOKUP(A12,Hoja1!A:C,3,FALSE)),0,(VLOOKUP(A12,Hoja1!A:C,3,FALSE)))</f>
        <v>0</v>
      </c>
      <c r="D12" s="9" t="s">
        <v>160</v>
      </c>
      <c r="E12" t="s">
        <v>43</v>
      </c>
      <c r="F12" s="7">
        <f>-IF(ISERROR(VLOOKUP(D12,Hoja1!A:C,3,FALSE)),0,(VLOOKUP(D12,Hoja1!A:C,3,FALSE)))</f>
        <v>7091.42</v>
      </c>
    </row>
    <row r="13" spans="1:6" ht="15">
      <c r="A13" s="10" t="s">
        <v>147</v>
      </c>
      <c r="B13" t="s">
        <v>44</v>
      </c>
      <c r="C13" s="7">
        <f>IF(ISERROR(VLOOKUP(A13,Hoja1!A:C,3,FALSE)),0,(VLOOKUP(A13,Hoja1!A:C,3,FALSE)))</f>
        <v>0</v>
      </c>
      <c r="D13" s="10" t="s">
        <v>182</v>
      </c>
      <c r="E13" t="s">
        <v>45</v>
      </c>
      <c r="F13" s="7">
        <f>IF(ISERROR(VLOOKUP(D13,Hoja1!A:C,3,FALSE)),0,(VLOOKUP(D13,Hoja1!A:C,3,FALSE)))</f>
        <v>0</v>
      </c>
    </row>
    <row r="14" spans="1:6" ht="15">
      <c r="A14" s="10" t="s">
        <v>148</v>
      </c>
      <c r="B14" t="s">
        <v>46</v>
      </c>
      <c r="C14" s="4">
        <f>IF(ISERROR(VLOOKUP(A14,Hoja1!A:C,3,FALSE)),0,(VLOOKUP(A14,Hoja1!A:C,3,FALSE)))</f>
        <v>153638.08</v>
      </c>
      <c r="D14" s="10" t="s">
        <v>183</v>
      </c>
      <c r="E14" t="s">
        <v>47</v>
      </c>
      <c r="F14" s="7">
        <f>IF(ISERROR(VLOOKUP(D14,Hoja1!A:C,3,FALSE)),0,(VLOOKUP(D14,Hoja1!A:C,3,FALSE)))</f>
        <v>0</v>
      </c>
    </row>
    <row r="15" spans="2:6" ht="15">
      <c r="B15" t="s">
        <v>48</v>
      </c>
      <c r="C15" s="2">
        <f>SUM(C6:C14)</f>
        <v>1143585.59</v>
      </c>
      <c r="E15" t="s">
        <v>49</v>
      </c>
      <c r="F15" s="5">
        <f>SUM(F6:F14)</f>
        <v>7091.42</v>
      </c>
    </row>
    <row r="16" spans="4:5" ht="15">
      <c r="D16" s="16">
        <v>3</v>
      </c>
      <c r="E16" s="16" t="s">
        <v>50</v>
      </c>
    </row>
    <row r="17" spans="4:6" ht="15">
      <c r="D17" s="10" t="s">
        <v>185</v>
      </c>
      <c r="E17" t="s">
        <v>51</v>
      </c>
      <c r="F17" s="7">
        <f>-IF(ISERROR(VLOOKUP(D17,Hoja1!A:C,3,FALSE)),0,(VLOOKUP(D17,Hoja1!A:C,3,FALSE)))</f>
        <v>965000</v>
      </c>
    </row>
    <row r="18" spans="4:6" ht="15">
      <c r="D18" s="10" t="s">
        <v>320</v>
      </c>
      <c r="E18" t="s">
        <v>52</v>
      </c>
      <c r="F18" s="7">
        <f>-IF(ISERROR(VLOOKUP(D18,Hoja1!A:C,3,FALSE)),0,(VLOOKUP(D18,Hoja1!A:C,3,FALSE)))</f>
        <v>0</v>
      </c>
    </row>
    <row r="19" spans="4:6" ht="15">
      <c r="D19" s="10" t="s">
        <v>321</v>
      </c>
      <c r="E19" t="s">
        <v>53</v>
      </c>
      <c r="F19" s="7">
        <f>-IF(ISERROR(VLOOKUP(D19,Hoja1!A:C,3,FALSE)),0,(VLOOKUP(D19,Hoja1!A:C,3,FALSE)))</f>
        <v>0</v>
      </c>
    </row>
    <row r="20" spans="4:6" ht="15">
      <c r="D20" s="10" t="s">
        <v>322</v>
      </c>
      <c r="E20" t="s">
        <v>54</v>
      </c>
      <c r="F20" s="7">
        <f>-IF(ISERROR(VLOOKUP(D20,Hoja1!A:C,3,FALSE)),0,(VLOOKUP(D20,Hoja1!A:C,3,FALSE)))</f>
        <v>0</v>
      </c>
    </row>
    <row r="21" spans="4:6" ht="15">
      <c r="D21" s="10" t="s">
        <v>194</v>
      </c>
      <c r="E21" t="s">
        <v>55</v>
      </c>
      <c r="F21" s="7">
        <f>-IF(ISERROR(VLOOKUP(D21,Hoja1!A:C,3,FALSE)),0,(VLOOKUP(D21,Hoja1!A:C,3,FALSE)))</f>
        <v>167007.47</v>
      </c>
    </row>
    <row r="22" spans="4:6" ht="15">
      <c r="D22" s="10" t="s">
        <v>200</v>
      </c>
      <c r="E22" t="s">
        <v>56</v>
      </c>
      <c r="F22" s="7">
        <f>-IF(ISERROR(VLOOKUP(D22,Hoja1!A:C,3,FALSE)),0,(VLOOKUP(D22,Hoja1!A:C,3,FALSE)))</f>
        <v>5481.55</v>
      </c>
    </row>
    <row r="23" spans="4:6" ht="15">
      <c r="D23" s="10" t="s">
        <v>323</v>
      </c>
      <c r="F23" s="7">
        <f>-IF(ISERROR(VLOOKUP(D23,Hoja1!A:C,3,FALSE)),0,(VLOOKUP(D23,Hoja1!A:C,3,FALSE)))</f>
        <v>0</v>
      </c>
    </row>
    <row r="24" spans="4:6" ht="15">
      <c r="D24" s="10" t="s">
        <v>206</v>
      </c>
      <c r="E24" t="s">
        <v>57</v>
      </c>
      <c r="F24" s="7">
        <f>-IF(ISERROR(VLOOKUP(D24,Hoja1!A:C,3,FALSE)),0,(VLOOKUP(D24,Hoja1!A:C,3,FALSE)))</f>
        <v>-7997.65</v>
      </c>
    </row>
    <row r="25" ht="15">
      <c r="D25">
        <v>39</v>
      </c>
    </row>
    <row r="26" spans="3:6" ht="15">
      <c r="C26" s="2" t="s">
        <v>58</v>
      </c>
      <c r="E26" t="s">
        <v>59</v>
      </c>
      <c r="F26" s="5">
        <f>SUM(F17:F24)</f>
        <v>1129491.37</v>
      </c>
    </row>
    <row r="28" spans="1:5" ht="15">
      <c r="A28" s="16">
        <v>4</v>
      </c>
      <c r="B28" s="16" t="s">
        <v>60</v>
      </c>
      <c r="C28" s="14"/>
      <c r="D28" s="16">
        <v>5</v>
      </c>
      <c r="E28" s="16" t="s">
        <v>61</v>
      </c>
    </row>
    <row r="29" spans="1:6" ht="15">
      <c r="A29" s="10" t="s">
        <v>215</v>
      </c>
      <c r="B29" t="s">
        <v>0</v>
      </c>
      <c r="C29" s="7">
        <f>IF(ISERROR(VLOOKUP(A29,Hoja1!A:C,3,FALSE)),0,(VLOOKUP(A29,Hoja1!A:C,3,FALSE)))</f>
        <v>0</v>
      </c>
      <c r="D29" s="10" t="s">
        <v>261</v>
      </c>
      <c r="E29" t="s">
        <v>1</v>
      </c>
      <c r="F29" s="7">
        <f>-IF(ISERROR(VLOOKUP(D29,Hoja1!A:C,3,FALSE)),0,(VLOOKUP(D29,Hoja1!A:C,3,FALSE)))</f>
        <v>0</v>
      </c>
    </row>
    <row r="30" spans="1:6" ht="15">
      <c r="A30" s="10" t="s">
        <v>216</v>
      </c>
      <c r="B30" t="s">
        <v>2</v>
      </c>
      <c r="C30" s="7">
        <f>IF(ISERROR(VLOOKUP(A30,Hoja1!A:C,3,FALSE)),0,(VLOOKUP(A30,Hoja1!A:C,3,FALSE)))</f>
        <v>0</v>
      </c>
      <c r="D30" s="10" t="s">
        <v>262</v>
      </c>
      <c r="E30" t="s">
        <v>3</v>
      </c>
      <c r="F30" s="7">
        <f>-IF(ISERROR(VLOOKUP(D30,Hoja1!A:C,3,FALSE)),0,(VLOOKUP(D30,Hoja1!A:C,3,FALSE)))</f>
        <v>0</v>
      </c>
    </row>
    <row r="31" spans="1:6" ht="15">
      <c r="A31" s="10" t="s">
        <v>217</v>
      </c>
      <c r="B31" t="s">
        <v>4</v>
      </c>
      <c r="C31" s="7">
        <f>IF(ISERROR(VLOOKUP(A31,Hoja1!A:C,3,FALSE)),0,(VLOOKUP(A31,Hoja1!A:C,3,FALSE)))</f>
        <v>0</v>
      </c>
      <c r="D31" s="10" t="s">
        <v>294</v>
      </c>
      <c r="E31" t="s">
        <v>62</v>
      </c>
      <c r="F31" s="7">
        <f>-IF(ISERROR(VLOOKUP(D31,Hoja1!A:C,3,FALSE)),0,(VLOOKUP(D31,Hoja1!A:C,3,FALSE)))</f>
        <v>0</v>
      </c>
    </row>
    <row r="32" spans="1:6" ht="15">
      <c r="A32" s="10" t="s">
        <v>293</v>
      </c>
      <c r="B32" t="s">
        <v>6</v>
      </c>
      <c r="C32" s="7">
        <f>IF(ISERROR(VLOOKUP(A32,Hoja1!A:C,3,FALSE)),0,(VLOOKUP(A32,Hoja1!A:C,3,FALSE)))</f>
        <v>0</v>
      </c>
      <c r="D32" s="10" t="s">
        <v>263</v>
      </c>
      <c r="E32" t="s">
        <v>63</v>
      </c>
      <c r="F32" s="7">
        <f>-IF(ISERROR(VLOOKUP(D32,Hoja1!A:C,3,FALSE)),0,(VLOOKUP(D32,Hoja1!A:C,3,FALSE)))</f>
        <v>0</v>
      </c>
    </row>
    <row r="33" spans="1:6" ht="15">
      <c r="A33" s="10" t="s">
        <v>218</v>
      </c>
      <c r="B33" t="s">
        <v>8</v>
      </c>
      <c r="C33" s="7">
        <f>IF(ISERROR(VLOOKUP(A33,Hoja1!A:C,3,FALSE)),0,(VLOOKUP(A33,Hoja1!A:C,3,FALSE)))</f>
        <v>0</v>
      </c>
      <c r="D33" s="10" t="s">
        <v>264</v>
      </c>
      <c r="E33" t="s">
        <v>64</v>
      </c>
      <c r="F33" s="7">
        <f>-IF(ISERROR(VLOOKUP(D33,Hoja1!A:C,3,FALSE)),0,(VLOOKUP(D33,Hoja1!A:C,3,FALSE)))</f>
        <v>0</v>
      </c>
    </row>
    <row r="34" spans="1:6" ht="15">
      <c r="A34" s="10" t="s">
        <v>219</v>
      </c>
      <c r="B34" t="s">
        <v>10</v>
      </c>
      <c r="C34" s="7">
        <f>IF(ISERROR(VLOOKUP(A34,Hoja1!A:C,3,FALSE)),0,(VLOOKUP(A34,Hoja1!A:C,3,FALSE)))</f>
        <v>0</v>
      </c>
      <c r="D34" s="10" t="s">
        <v>265</v>
      </c>
      <c r="E34" t="s">
        <v>11</v>
      </c>
      <c r="F34" s="7">
        <f>-IF(ISERROR(VLOOKUP(D34,Hoja1!A:C,3,FALSE)),0,(VLOOKUP(D34,Hoja1!A:C,3,FALSE)))</f>
        <v>0</v>
      </c>
    </row>
    <row r="35" spans="1:6" ht="15">
      <c r="A35" s="10" t="s">
        <v>220</v>
      </c>
      <c r="B35" t="s">
        <v>12</v>
      </c>
      <c r="C35" s="7">
        <f>IF(ISERROR(VLOOKUP(A35,Hoja1!A:C,3,FALSE)),0,(VLOOKUP(A35,Hoja1!A:C,3,FALSE)))</f>
        <v>71.93</v>
      </c>
      <c r="D35" s="10" t="s">
        <v>266</v>
      </c>
      <c r="E35" t="s">
        <v>13</v>
      </c>
      <c r="F35" s="7">
        <f>-IF(ISERROR(VLOOKUP(D35,Hoja1!A:C,3,FALSE)),0,(VLOOKUP(D35,Hoja1!A:C,3,FALSE)))</f>
        <v>24436.28</v>
      </c>
    </row>
    <row r="36" spans="1:6" ht="15">
      <c r="A36" s="10" t="s">
        <v>228</v>
      </c>
      <c r="B36" t="s">
        <v>14</v>
      </c>
      <c r="C36" s="7">
        <f>IF(ISERROR(VLOOKUP(A36,Hoja1!A:C,3,FALSE)),0,(VLOOKUP(A36,Hoja1!A:C,3,FALSE)))</f>
        <v>15907.23</v>
      </c>
      <c r="D36" s="10" t="s">
        <v>287</v>
      </c>
      <c r="E36" t="s">
        <v>65</v>
      </c>
      <c r="F36" s="7">
        <f>-IF(ISERROR(VLOOKUP(D36,Hoja1!A:C,3,FALSE)),0,(VLOOKUP(D36,Hoja1!A:C,3,FALSE)))</f>
        <v>0</v>
      </c>
    </row>
    <row r="37" spans="1:6" ht="15">
      <c r="A37" s="10" t="s">
        <v>247</v>
      </c>
      <c r="B37" t="s">
        <v>16</v>
      </c>
      <c r="C37" s="7">
        <f>IF(ISERROR(VLOOKUP(A37,Hoja1!A:C,3,FALSE)),0,(VLOOKUP(A37,Hoja1!A:C,3,FALSE)))</f>
        <v>1572.62</v>
      </c>
      <c r="D37" s="10" t="s">
        <v>288</v>
      </c>
      <c r="E37" t="s">
        <v>66</v>
      </c>
      <c r="F37" s="7">
        <f>-IF(ISERROR(VLOOKUP(D37,Hoja1!A:C,3,FALSE)),0,(VLOOKUP(D37,Hoja1!A:C,3,FALSE)))</f>
        <v>118.3</v>
      </c>
    </row>
    <row r="38" spans="2:6" ht="15">
      <c r="B38" t="s">
        <v>18</v>
      </c>
      <c r="C38" s="5">
        <f>SUM(C29:C37)</f>
        <v>17551.78</v>
      </c>
      <c r="E38" t="s">
        <v>19</v>
      </c>
      <c r="F38" s="5">
        <f>SUM(F29:F37)</f>
        <v>24554.579999999998</v>
      </c>
    </row>
    <row r="40" spans="2:7" ht="15">
      <c r="B40" t="s">
        <v>67</v>
      </c>
      <c r="C40" s="5">
        <f>C38+C15</f>
        <v>1161137.37</v>
      </c>
      <c r="E40" t="s">
        <v>67</v>
      </c>
      <c r="F40" s="5">
        <f>F38+F26+F15</f>
        <v>1161137.37</v>
      </c>
      <c r="G40" s="6">
        <f>+F40-C40</f>
        <v>0</v>
      </c>
    </row>
    <row r="42" spans="1:5" ht="15">
      <c r="A42">
        <v>6</v>
      </c>
      <c r="B42" t="s">
        <v>68</v>
      </c>
      <c r="D42">
        <v>7</v>
      </c>
      <c r="E42" t="s">
        <v>69</v>
      </c>
    </row>
    <row r="43" spans="1:6" ht="15">
      <c r="A43" s="10" t="s">
        <v>289</v>
      </c>
      <c r="B43" t="s">
        <v>70</v>
      </c>
      <c r="C43" s="7">
        <f>IF(ISERROR(VLOOKUP(A43,Hoja1!A:C,3,FALSE)),0,(VLOOKUP(A43,Hoja1!A:C,3,FALSE)))</f>
        <v>0</v>
      </c>
      <c r="D43" s="10" t="s">
        <v>290</v>
      </c>
      <c r="E43" t="s">
        <v>69</v>
      </c>
      <c r="F43" s="7">
        <f>IF(ISERROR(VLOOKUP(D43,Hoja1!D:F,3,FALSE)),0,(VLOOKUP(D43,Hoja1!D:F,3,FALSE)))</f>
        <v>0</v>
      </c>
    </row>
    <row r="44" spans="1:5" ht="15">
      <c r="A44">
        <v>62</v>
      </c>
      <c r="B44" t="s">
        <v>71</v>
      </c>
      <c r="D44">
        <v>72</v>
      </c>
      <c r="E44" t="s">
        <v>72</v>
      </c>
    </row>
    <row r="45" spans="2:7" ht="15">
      <c r="B45" t="s">
        <v>73</v>
      </c>
      <c r="C45" s="5">
        <f>SUM(C43:C44)</f>
        <v>0</v>
      </c>
      <c r="E45" t="s">
        <v>74</v>
      </c>
      <c r="F45" s="5">
        <f>SUM(F43:F44)</f>
        <v>0</v>
      </c>
      <c r="G45" s="6">
        <f>+F45-C45</f>
        <v>0</v>
      </c>
    </row>
    <row r="47" spans="1:5" ht="15">
      <c r="A47">
        <v>8</v>
      </c>
      <c r="B47" t="s">
        <v>75</v>
      </c>
      <c r="D47">
        <v>9</v>
      </c>
      <c r="E47" t="s">
        <v>76</v>
      </c>
    </row>
    <row r="48" spans="1:6" ht="15">
      <c r="A48" s="10" t="s">
        <v>291</v>
      </c>
      <c r="B48" t="s">
        <v>77</v>
      </c>
      <c r="C48" s="7">
        <f>IF(ISERROR(VLOOKUP(A48,Hoja1!A:C,3,FALSE)),0,(VLOOKUP(A48,Hoja1!A:C,3,FALSE)))</f>
        <v>239600</v>
      </c>
      <c r="D48" s="10" t="s">
        <v>292</v>
      </c>
      <c r="E48" t="s">
        <v>76</v>
      </c>
      <c r="F48" s="7">
        <f>-IF(ISERROR(VLOOKUP(D48,Hoja1!A:C,3,FALSE)),0,(VLOOKUP(D48,Hoja1!A:C,3,FALSE)))</f>
        <v>239600</v>
      </c>
    </row>
    <row r="49" spans="2:7" ht="15">
      <c r="B49" t="s">
        <v>78</v>
      </c>
      <c r="C49" s="5">
        <f>SUM(C48)</f>
        <v>239600</v>
      </c>
      <c r="E49" t="s">
        <v>79</v>
      </c>
      <c r="F49" s="5">
        <f>SUM(F48)</f>
        <v>239600</v>
      </c>
      <c r="G49" s="6">
        <f>+F49-C49</f>
        <v>0</v>
      </c>
    </row>
    <row r="54" ht="15">
      <c r="C54" t="s">
        <v>25</v>
      </c>
    </row>
    <row r="55" ht="15">
      <c r="C55" s="2" t="s">
        <v>21</v>
      </c>
    </row>
    <row r="57" spans="2:6" ht="15">
      <c r="B57" t="s">
        <v>26</v>
      </c>
      <c r="F57" s="17" t="s">
        <v>27</v>
      </c>
    </row>
    <row r="58" spans="2:6" ht="15">
      <c r="B58" t="s">
        <v>22</v>
      </c>
      <c r="E58" s="17"/>
      <c r="F58" s="17" t="s">
        <v>23</v>
      </c>
    </row>
  </sheetData>
  <sheetProtection/>
  <printOptions/>
  <pageMargins left="0.7" right="0.7" top="0.75" bottom="0.75" header="0.3" footer="0.3"/>
  <pageSetup orientation="portrait" paperSize="9"/>
  <ignoredErrors>
    <ignoredError sqref="D17:D37 D6:D14 D43:D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F35" sqref="F35:F37"/>
    </sheetView>
  </sheetViews>
  <sheetFormatPr defaultColWidth="11.421875" defaultRowHeight="15"/>
  <cols>
    <col min="1" max="1" width="9.140625" style="0" customWidth="1"/>
    <col min="2" max="2" width="55.00390625" style="0" bestFit="1" customWidth="1"/>
    <col min="3" max="3" width="17.8515625" style="7" bestFit="1" customWidth="1"/>
    <col min="4" max="4" width="6.28125" style="0" customWidth="1"/>
    <col min="5" max="5" width="51.57421875" style="0" bestFit="1" customWidth="1"/>
    <col min="6" max="6" width="17.8515625" style="7" customWidth="1"/>
    <col min="7" max="7" width="15.7109375" style="0" customWidth="1"/>
  </cols>
  <sheetData>
    <row r="1" spans="4:6" ht="15">
      <c r="D1" s="11" t="s">
        <v>324</v>
      </c>
      <c r="F1" s="14"/>
    </row>
    <row r="3" spans="1:6" ht="15">
      <c r="A3" s="13" t="s">
        <v>327</v>
      </c>
      <c r="B3" s="1"/>
      <c r="C3" s="8"/>
      <c r="D3" s="1"/>
      <c r="E3" s="1"/>
      <c r="F3" s="8"/>
    </row>
    <row r="4" spans="1:6" ht="15">
      <c r="A4" s="1"/>
      <c r="B4" s="1"/>
      <c r="C4" s="8"/>
      <c r="D4" s="1"/>
      <c r="E4" s="1"/>
      <c r="F4" s="8"/>
    </row>
    <row r="5" spans="1:5" ht="15">
      <c r="A5" s="15" t="s">
        <v>82</v>
      </c>
      <c r="B5" s="16" t="s">
        <v>28</v>
      </c>
      <c r="C5" s="14"/>
      <c r="D5" s="16">
        <v>2</v>
      </c>
      <c r="E5" s="16" t="s">
        <v>29</v>
      </c>
    </row>
    <row r="6" spans="1:6" ht="15">
      <c r="A6" s="10" t="s">
        <v>83</v>
      </c>
      <c r="B6" t="s">
        <v>30</v>
      </c>
      <c r="C6" s="7">
        <f>IF(ISERROR(VLOOKUP(A6,Hoja1!A:C,3,FALSE)),0,(VLOOKUP(A6,Hoja1!A:C,3,FALSE)))</f>
        <v>523.39</v>
      </c>
      <c r="D6" s="10" t="s">
        <v>154</v>
      </c>
      <c r="E6" t="s">
        <v>31</v>
      </c>
      <c r="F6" s="7">
        <f>IF(ISERROR(VLOOKUP(D6,Hoja1!A:C,3,FALSE)),0,(VLOOKUP(D6,Hoja1!A:C,3,FALSE)))</f>
        <v>0</v>
      </c>
    </row>
    <row r="7" spans="1:6" ht="15">
      <c r="A7" s="10" t="s">
        <v>102</v>
      </c>
      <c r="B7" t="s">
        <v>32</v>
      </c>
      <c r="C7" s="7">
        <f>IF(ISERROR(VLOOKUP(A7,Hoja1!A:C,3,FALSE)),0,(VLOOKUP(A7,Hoja1!A:C,3,FALSE)))</f>
        <v>816924.12</v>
      </c>
      <c r="D7" s="10" t="s">
        <v>156</v>
      </c>
      <c r="E7" t="s">
        <v>33</v>
      </c>
      <c r="F7" s="7">
        <f>IF(ISERROR(VLOOKUP(D7,Hoja1!D:F,3,FALSE)),0,(VLOOKUP(D7,Hoja1!D:F,3,FALSE)))</f>
        <v>0</v>
      </c>
    </row>
    <row r="8" spans="1:6" ht="15">
      <c r="A8" s="10" t="s">
        <v>134</v>
      </c>
      <c r="B8" t="s">
        <v>34</v>
      </c>
      <c r="C8" s="7">
        <f>IF(ISERROR(VLOOKUP(A8,Hoja1!A:C,3,FALSE)),0,(VLOOKUP(A8,Hoja1!A:C,3,FALSE)))</f>
        <v>172500</v>
      </c>
      <c r="D8" s="10" t="s">
        <v>157</v>
      </c>
      <c r="E8" t="s">
        <v>35</v>
      </c>
      <c r="F8" s="7">
        <f>IF(ISERROR(VLOOKUP(D8,Hoja1!A:C,3,FALSE)),0,(VLOOKUP(D8,Hoja1!A:C,3,FALSE)))</f>
        <v>0</v>
      </c>
    </row>
    <row r="9" spans="1:6" ht="15">
      <c r="A9" s="10" t="s">
        <v>143</v>
      </c>
      <c r="B9" t="s">
        <v>36</v>
      </c>
      <c r="C9" s="7">
        <f>IF(ISERROR(VLOOKUP(A9,Hoja1!A:C,3,FALSE)),0,(VLOOKUP(A9,Hoja1!A:C,3,FALSE)))</f>
        <v>0</v>
      </c>
      <c r="D9" s="10" t="s">
        <v>158</v>
      </c>
      <c r="E9" t="s">
        <v>37</v>
      </c>
      <c r="F9" s="7">
        <f>IF(ISERROR(VLOOKUP(D9,Hoja1!A:C,3,FALSE)),0,(VLOOKUP(D9,Hoja1!A:C,3,FALSE)))</f>
        <v>0</v>
      </c>
    </row>
    <row r="10" spans="1:6" ht="15">
      <c r="A10" s="10" t="s">
        <v>295</v>
      </c>
      <c r="B10" t="s">
        <v>38</v>
      </c>
      <c r="C10" s="7">
        <f>IF(ISERROR(VLOOKUP(A10,Hoja1!A:C,3,FALSE)),0,(VLOOKUP(A10,Hoja1!A:C,3,FALSE)))</f>
        <v>0</v>
      </c>
      <c r="D10" s="10" t="s">
        <v>296</v>
      </c>
      <c r="E10" t="s">
        <v>39</v>
      </c>
      <c r="F10" s="7">
        <f>IF(ISERROR(VLOOKUP(D10,Hoja1!A:C,3,FALSE)),0,(VLOOKUP(D10,Hoja1!A:C,3,FALSE)))</f>
        <v>0</v>
      </c>
    </row>
    <row r="11" spans="1:6" ht="15">
      <c r="A11" s="10" t="s">
        <v>145</v>
      </c>
      <c r="B11" t="s">
        <v>40</v>
      </c>
      <c r="C11" s="7">
        <f>IF(ISERROR(VLOOKUP(A11,Hoja1!A:C,3,FALSE)),0,(VLOOKUP(A11,Hoja1!A:C,3,FALSE)))</f>
        <v>0</v>
      </c>
      <c r="D11" s="10" t="s">
        <v>159</v>
      </c>
      <c r="E11" t="s">
        <v>41</v>
      </c>
      <c r="F11" s="7">
        <f>IF(ISERROR(VLOOKUP(D11,Hoja1!A:C,3,FALSE)),0,(VLOOKUP(D11,Hoja1!A:C,3,FALSE)))</f>
        <v>0</v>
      </c>
    </row>
    <row r="12" spans="1:6" ht="15">
      <c r="A12" s="10" t="s">
        <v>146</v>
      </c>
      <c r="B12" t="s">
        <v>42</v>
      </c>
      <c r="C12" s="7">
        <f>IF(ISERROR(VLOOKUP(A12,Hoja1!A:C,3,FALSE)),0,(VLOOKUP(A12,Hoja1!A:C,3,FALSE)))</f>
        <v>0</v>
      </c>
      <c r="D12" s="9" t="s">
        <v>160</v>
      </c>
      <c r="E12" t="s">
        <v>43</v>
      </c>
      <c r="F12" s="7">
        <f>-IF(ISERROR(VLOOKUP(D12,Hoja1!A:C,3,FALSE)),0,(VLOOKUP(D12,Hoja1!A:C,3,FALSE)))</f>
        <v>7091.42</v>
      </c>
    </row>
    <row r="13" spans="1:6" ht="15">
      <c r="A13" s="10" t="s">
        <v>147</v>
      </c>
      <c r="B13" t="s">
        <v>44</v>
      </c>
      <c r="C13" s="7">
        <f>IF(ISERROR(VLOOKUP(A13,Hoja1!A:C,3,FALSE)),0,(VLOOKUP(A13,Hoja1!A:C,3,FALSE)))</f>
        <v>0</v>
      </c>
      <c r="D13" s="10" t="s">
        <v>182</v>
      </c>
      <c r="E13" t="s">
        <v>45</v>
      </c>
      <c r="F13" s="7">
        <f>IF(ISERROR(VLOOKUP(D13,Hoja1!A:C,3,FALSE)),0,(VLOOKUP(D13,Hoja1!A:C,3,FALSE)))</f>
        <v>0</v>
      </c>
    </row>
    <row r="14" spans="1:6" ht="15">
      <c r="A14" s="10" t="s">
        <v>148</v>
      </c>
      <c r="B14" t="s">
        <v>46</v>
      </c>
      <c r="C14" s="4">
        <f>IF(ISERROR(VLOOKUP(A14,Hoja1!A:C,3,FALSE)),0,(VLOOKUP(A14,Hoja1!A:C,3,FALSE)))</f>
        <v>153638.08</v>
      </c>
      <c r="D14" s="10" t="s">
        <v>183</v>
      </c>
      <c r="E14" t="s">
        <v>47</v>
      </c>
      <c r="F14" s="7">
        <f>IF(ISERROR(VLOOKUP(D14,Hoja1!A:C,3,FALSE)),0,(VLOOKUP(D14,Hoja1!A:C,3,FALSE)))</f>
        <v>0</v>
      </c>
    </row>
    <row r="15" spans="2:6" ht="15">
      <c r="B15" t="s">
        <v>48</v>
      </c>
      <c r="C15" s="7">
        <f>SUM(C6:C14)</f>
        <v>1143585.59</v>
      </c>
      <c r="E15" t="s">
        <v>49</v>
      </c>
      <c r="F15" s="5">
        <f>SUM(F6:F14)</f>
        <v>7091.42</v>
      </c>
    </row>
    <row r="16" spans="4:5" ht="15">
      <c r="D16" s="16">
        <v>3</v>
      </c>
      <c r="E16" s="16" t="s">
        <v>50</v>
      </c>
    </row>
    <row r="17" spans="4:6" ht="15">
      <c r="D17" s="10" t="s">
        <v>185</v>
      </c>
      <c r="E17" t="s">
        <v>51</v>
      </c>
      <c r="F17" s="7">
        <f>-IF(ISERROR(VLOOKUP(D17,Hoja1!A:C,3,FALSE)),0,(VLOOKUP(D17,Hoja1!A:C,3,FALSE)))</f>
        <v>965000</v>
      </c>
    </row>
    <row r="18" spans="4:6" ht="15">
      <c r="D18" s="10" t="s">
        <v>320</v>
      </c>
      <c r="E18" t="s">
        <v>52</v>
      </c>
      <c r="F18" s="7">
        <f>-IF(ISERROR(VLOOKUP(D18,Hoja1!A:C,3,FALSE)),0,(VLOOKUP(D18,Hoja1!A:C,3,FALSE)))</f>
        <v>0</v>
      </c>
    </row>
    <row r="19" spans="4:6" ht="15">
      <c r="D19" s="10" t="s">
        <v>321</v>
      </c>
      <c r="E19" t="s">
        <v>53</v>
      </c>
      <c r="F19" s="7">
        <f>-IF(ISERROR(VLOOKUP(D19,Hoja1!A:C,3,FALSE)),0,(VLOOKUP(D19,Hoja1!A:C,3,FALSE)))</f>
        <v>0</v>
      </c>
    </row>
    <row r="20" spans="4:6" ht="15">
      <c r="D20" s="10" t="s">
        <v>322</v>
      </c>
      <c r="E20" t="s">
        <v>54</v>
      </c>
      <c r="F20" s="7">
        <f>-IF(ISERROR(VLOOKUP(D20,Hoja1!A:C,3,FALSE)),0,(VLOOKUP(D20,Hoja1!A:C,3,FALSE)))</f>
        <v>0</v>
      </c>
    </row>
    <row r="21" spans="4:6" ht="15">
      <c r="D21" s="10" t="s">
        <v>194</v>
      </c>
      <c r="E21" t="s">
        <v>55</v>
      </c>
      <c r="F21" s="7">
        <v>164959.66</v>
      </c>
    </row>
    <row r="22" spans="4:6" ht="15">
      <c r="D22" s="10" t="s">
        <v>200</v>
      </c>
      <c r="E22" t="s">
        <v>56</v>
      </c>
      <c r="F22" s="7">
        <v>5544.79</v>
      </c>
    </row>
    <row r="23" spans="4:6" ht="15">
      <c r="D23" s="10" t="s">
        <v>323</v>
      </c>
      <c r="F23" s="7">
        <f>-IF(ISERROR(VLOOKUP(D23,Hoja1!A:C,3,FALSE)),0,(VLOOKUP(D23,Hoja1!A:C,3,FALSE)))</f>
        <v>0</v>
      </c>
    </row>
    <row r="24" spans="4:6" ht="15">
      <c r="D24" s="10" t="s">
        <v>206</v>
      </c>
      <c r="E24" t="s">
        <v>57</v>
      </c>
      <c r="F24" s="7">
        <f>-IF(ISERROR(VLOOKUP(D24,Hoja1!A:C,3,FALSE)),0,(VLOOKUP(D24,Hoja1!A:C,3,FALSE)))+7007.91-5544.79+'EST RES'!C18-845.12</f>
        <v>-376.8500000000005</v>
      </c>
    </row>
    <row r="25" ht="15">
      <c r="D25">
        <v>39</v>
      </c>
    </row>
    <row r="26" spans="3:6" ht="15">
      <c r="C26" s="7" t="s">
        <v>58</v>
      </c>
      <c r="E26" t="s">
        <v>59</v>
      </c>
      <c r="F26" s="5">
        <f>SUM(F17:F24)</f>
        <v>1135127.5999999999</v>
      </c>
    </row>
    <row r="28" spans="1:5" ht="15">
      <c r="A28" s="16">
        <v>4</v>
      </c>
      <c r="B28" s="16" t="s">
        <v>60</v>
      </c>
      <c r="C28" s="14"/>
      <c r="D28" s="16">
        <v>5</v>
      </c>
      <c r="E28" s="16" t="s">
        <v>61</v>
      </c>
    </row>
    <row r="29" spans="1:6" ht="15">
      <c r="A29" s="10" t="s">
        <v>215</v>
      </c>
      <c r="B29" t="s">
        <v>0</v>
      </c>
      <c r="C29" s="7">
        <f>IF(ISERROR(VLOOKUP(A29,Hoja1!A:C,3,FALSE)),0,(VLOOKUP(A29,Hoja1!A:C,3,FALSE)))</f>
        <v>0</v>
      </c>
      <c r="D29" s="10" t="s">
        <v>261</v>
      </c>
      <c r="E29" t="s">
        <v>1</v>
      </c>
      <c r="F29" s="7">
        <f>-IF(ISERROR(VLOOKUP(D29,Hoja1!A:C,3,FALSE)),0,(VLOOKUP(D29,Hoja1!A:C,3,FALSE)))</f>
        <v>0</v>
      </c>
    </row>
    <row r="30" spans="1:6" ht="15">
      <c r="A30" s="10" t="s">
        <v>216</v>
      </c>
      <c r="B30" t="s">
        <v>2</v>
      </c>
      <c r="C30" s="7">
        <f>IF(ISERROR(VLOOKUP(A30,Hoja1!A:C,3,FALSE)),0,(VLOOKUP(A30,Hoja1!A:C,3,FALSE)))</f>
        <v>0</v>
      </c>
      <c r="D30" s="10" t="s">
        <v>262</v>
      </c>
      <c r="E30" t="s">
        <v>3</v>
      </c>
      <c r="F30" s="7">
        <f>-IF(ISERROR(VLOOKUP(D30,Hoja1!A:C,3,FALSE)),0,(VLOOKUP(D30,Hoja1!A:C,3,FALSE)))</f>
        <v>0</v>
      </c>
    </row>
    <row r="31" spans="1:6" ht="15">
      <c r="A31" s="10" t="s">
        <v>217</v>
      </c>
      <c r="B31" t="s">
        <v>4</v>
      </c>
      <c r="C31" s="7">
        <f>IF(ISERROR(VLOOKUP(A31,Hoja1!A:C,3,FALSE)),0,(VLOOKUP(A31,Hoja1!A:C,3,FALSE)))</f>
        <v>0</v>
      </c>
      <c r="D31" s="10" t="s">
        <v>294</v>
      </c>
      <c r="E31" t="s">
        <v>62</v>
      </c>
      <c r="F31" s="7">
        <f>-IF(ISERROR(VLOOKUP(D31,Hoja1!A:C,3,FALSE)),0,(VLOOKUP(D31,Hoja1!A:C,3,FALSE)))</f>
        <v>0</v>
      </c>
    </row>
    <row r="32" spans="1:6" ht="15">
      <c r="A32" s="10" t="s">
        <v>293</v>
      </c>
      <c r="B32" t="s">
        <v>6</v>
      </c>
      <c r="C32" s="7">
        <f>IF(ISERROR(VLOOKUP(A32,Hoja1!A:C,3,FALSE)),0,(VLOOKUP(A32,Hoja1!A:C,3,FALSE)))</f>
        <v>0</v>
      </c>
      <c r="D32" s="10" t="s">
        <v>263</v>
      </c>
      <c r="E32" t="s">
        <v>63</v>
      </c>
      <c r="F32" s="7">
        <f>-IF(ISERROR(VLOOKUP(D32,Hoja1!A:C,3,FALSE)),0,(VLOOKUP(D32,Hoja1!A:C,3,FALSE)))</f>
        <v>0</v>
      </c>
    </row>
    <row r="33" spans="1:6" ht="15">
      <c r="A33" s="10" t="s">
        <v>218</v>
      </c>
      <c r="B33" t="s">
        <v>8</v>
      </c>
      <c r="C33" s="7">
        <f>IF(ISERROR(VLOOKUP(A33,Hoja1!A:C,3,FALSE)),0,(VLOOKUP(A33,Hoja1!A:C,3,FALSE)))</f>
        <v>0</v>
      </c>
      <c r="D33" s="10" t="s">
        <v>264</v>
      </c>
      <c r="E33" t="s">
        <v>64</v>
      </c>
      <c r="F33" s="7">
        <f>-IF(ISERROR(VLOOKUP(D33,Hoja1!A:C,3,FALSE)),0,(VLOOKUP(D33,Hoja1!A:C,3,FALSE)))</f>
        <v>0</v>
      </c>
    </row>
    <row r="34" spans="1:6" ht="15">
      <c r="A34" s="10" t="s">
        <v>219</v>
      </c>
      <c r="B34" t="s">
        <v>10</v>
      </c>
      <c r="C34" s="7">
        <f>IF(ISERROR(VLOOKUP(A34,Hoja1!A:C,3,FALSE)),0,(VLOOKUP(A34,Hoja1!A:C,3,FALSE)))</f>
        <v>0</v>
      </c>
      <c r="D34" s="10" t="s">
        <v>265</v>
      </c>
      <c r="E34" t="s">
        <v>11</v>
      </c>
      <c r="F34" s="7">
        <f>-IF(ISERROR(VLOOKUP(D34,Hoja1!A:C,3,FALSE)),0,(VLOOKUP(D34,Hoja1!A:C,3,FALSE)))</f>
        <v>0</v>
      </c>
    </row>
    <row r="35" spans="1:5" ht="15">
      <c r="A35" s="10" t="s">
        <v>220</v>
      </c>
      <c r="B35" t="s">
        <v>12</v>
      </c>
      <c r="D35" s="10" t="s">
        <v>266</v>
      </c>
      <c r="E35" t="s">
        <v>13</v>
      </c>
    </row>
    <row r="36" spans="1:5" ht="15">
      <c r="A36" s="10" t="s">
        <v>228</v>
      </c>
      <c r="B36" t="s">
        <v>14</v>
      </c>
      <c r="D36" s="10" t="s">
        <v>287</v>
      </c>
      <c r="E36" t="s">
        <v>65</v>
      </c>
    </row>
    <row r="37" spans="1:5" ht="15">
      <c r="A37" s="10" t="s">
        <v>247</v>
      </c>
      <c r="B37" t="s">
        <v>16</v>
      </c>
      <c r="D37" s="10" t="s">
        <v>288</v>
      </c>
      <c r="E37" t="s">
        <v>66</v>
      </c>
    </row>
    <row r="38" spans="2:6" ht="15">
      <c r="B38" t="s">
        <v>18</v>
      </c>
      <c r="C38" s="5">
        <f>SUM(C29:C37)</f>
        <v>0</v>
      </c>
      <c r="E38" t="s">
        <v>19</v>
      </c>
      <c r="F38" s="5">
        <f>SUM(F29:F37)</f>
        <v>0</v>
      </c>
    </row>
    <row r="40" spans="2:7" ht="15">
      <c r="B40" t="s">
        <v>67</v>
      </c>
      <c r="C40" s="5">
        <f>C38+C15</f>
        <v>1143585.59</v>
      </c>
      <c r="E40" t="s">
        <v>67</v>
      </c>
      <c r="F40" s="5">
        <f>F38+F26+F15</f>
        <v>1142219.0199999998</v>
      </c>
      <c r="G40" s="6">
        <f>+F40-C40</f>
        <v>-1366.570000000298</v>
      </c>
    </row>
    <row r="42" spans="1:5" ht="15">
      <c r="A42">
        <v>6</v>
      </c>
      <c r="B42" t="s">
        <v>68</v>
      </c>
      <c r="D42">
        <v>7</v>
      </c>
      <c r="E42" t="s">
        <v>69</v>
      </c>
    </row>
    <row r="43" spans="1:6" ht="15">
      <c r="A43" s="10" t="s">
        <v>289</v>
      </c>
      <c r="B43" t="s">
        <v>70</v>
      </c>
      <c r="C43" s="7">
        <f>IF(ISERROR(VLOOKUP(A43,Hoja1!A:C,3,FALSE)),0,(VLOOKUP(A43,Hoja1!A:C,3,FALSE)))</f>
        <v>0</v>
      </c>
      <c r="D43" s="10" t="s">
        <v>290</v>
      </c>
      <c r="E43" t="s">
        <v>69</v>
      </c>
      <c r="F43" s="7">
        <f>IF(ISERROR(VLOOKUP(D43,Hoja1!D:F,3,FALSE)),0,(VLOOKUP(D43,Hoja1!D:F,3,FALSE)))</f>
        <v>0</v>
      </c>
    </row>
    <row r="44" spans="1:5" ht="15">
      <c r="A44">
        <v>62</v>
      </c>
      <c r="B44" t="s">
        <v>71</v>
      </c>
      <c r="D44">
        <v>72</v>
      </c>
      <c r="E44" t="s">
        <v>72</v>
      </c>
    </row>
    <row r="45" spans="2:7" ht="15">
      <c r="B45" t="s">
        <v>73</v>
      </c>
      <c r="C45" s="5">
        <f>SUM(C43:C44)</f>
        <v>0</v>
      </c>
      <c r="E45" t="s">
        <v>74</v>
      </c>
      <c r="F45" s="5">
        <f>SUM(F43:F44)</f>
        <v>0</v>
      </c>
      <c r="G45" s="6">
        <f>+F45-C45</f>
        <v>0</v>
      </c>
    </row>
    <row r="47" spans="1:5" ht="15">
      <c r="A47">
        <v>8</v>
      </c>
      <c r="B47" t="s">
        <v>75</v>
      </c>
      <c r="D47">
        <v>9</v>
      </c>
      <c r="E47" t="s">
        <v>76</v>
      </c>
    </row>
    <row r="48" spans="1:6" ht="15">
      <c r="A48" s="10" t="s">
        <v>291</v>
      </c>
      <c r="B48" t="s">
        <v>77</v>
      </c>
      <c r="C48" s="7">
        <f>IF(ISERROR(VLOOKUP(A48,Hoja1!A:C,3,FALSE)),0,(VLOOKUP(A48,Hoja1!A:C,3,FALSE)))</f>
        <v>239600</v>
      </c>
      <c r="D48" s="10" t="s">
        <v>292</v>
      </c>
      <c r="E48" t="s">
        <v>76</v>
      </c>
      <c r="F48" s="7">
        <f>-IF(ISERROR(VLOOKUP(D48,Hoja1!A:C,3,FALSE)),0,(VLOOKUP(D48,Hoja1!A:C,3,FALSE)))</f>
        <v>239600</v>
      </c>
    </row>
    <row r="49" spans="2:7" ht="15">
      <c r="B49" t="s">
        <v>78</v>
      </c>
      <c r="C49" s="5">
        <f>SUM(C48)</f>
        <v>239600</v>
      </c>
      <c r="E49" t="s">
        <v>79</v>
      </c>
      <c r="F49" s="5">
        <f>SUM(F48)</f>
        <v>239600</v>
      </c>
      <c r="G49" s="6">
        <f>+F49-C49</f>
        <v>0</v>
      </c>
    </row>
    <row r="54" ht="15">
      <c r="C54" t="s">
        <v>25</v>
      </c>
    </row>
    <row r="55" ht="15">
      <c r="C55" s="7" t="s">
        <v>21</v>
      </c>
    </row>
    <row r="57" spans="2:6" ht="15">
      <c r="B57" t="s">
        <v>26</v>
      </c>
      <c r="F57" s="17" t="s">
        <v>27</v>
      </c>
    </row>
    <row r="58" spans="2:6" ht="15">
      <c r="B58" t="s">
        <v>22</v>
      </c>
      <c r="E58" s="17"/>
      <c r="F58" s="17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2"/>
  <sheetViews>
    <sheetView zoomScalePageLayoutView="0" workbookViewId="0" topLeftCell="A190">
      <selection activeCell="E212" sqref="E212"/>
    </sheetView>
  </sheetViews>
  <sheetFormatPr defaultColWidth="11.421875" defaultRowHeight="15"/>
  <cols>
    <col min="1" max="1" width="14.00390625" style="0" bestFit="1" customWidth="1"/>
    <col min="2" max="2" width="56.421875" style="0" bestFit="1" customWidth="1"/>
    <col min="3" max="3" width="13.28125" style="25" bestFit="1" customWidth="1"/>
    <col min="5" max="5" width="13.28125" style="0" bestFit="1" customWidth="1"/>
  </cols>
  <sheetData>
    <row r="1" spans="1:3" ht="15">
      <c r="A1" s="9" t="s">
        <v>80</v>
      </c>
      <c r="B1" s="9" t="s">
        <v>81</v>
      </c>
      <c r="C1" s="26" t="s">
        <v>460</v>
      </c>
    </row>
    <row r="2" spans="1:5" ht="15">
      <c r="A2" s="9" t="s">
        <v>82</v>
      </c>
      <c r="B2" s="9" t="s">
        <v>28</v>
      </c>
      <c r="C2" s="26">
        <v>1143585.59</v>
      </c>
      <c r="D2" s="20"/>
      <c r="E2" s="21"/>
    </row>
    <row r="3" spans="1:5" ht="15">
      <c r="A3" s="9" t="s">
        <v>83</v>
      </c>
      <c r="B3" s="9" t="s">
        <v>30</v>
      </c>
      <c r="C3" s="26">
        <v>523.39</v>
      </c>
      <c r="D3" s="20"/>
      <c r="E3" s="21"/>
    </row>
    <row r="4" spans="1:5" ht="15">
      <c r="A4" s="9" t="s">
        <v>84</v>
      </c>
      <c r="B4" s="9" t="s">
        <v>85</v>
      </c>
      <c r="C4" s="26">
        <v>523.39</v>
      </c>
      <c r="D4" s="20"/>
      <c r="E4" s="21"/>
    </row>
    <row r="5" spans="1:5" ht="15">
      <c r="A5" s="9" t="s">
        <v>86</v>
      </c>
      <c r="B5" s="9" t="s">
        <v>87</v>
      </c>
      <c r="C5" s="26">
        <v>515.85</v>
      </c>
      <c r="D5" s="20"/>
      <c r="E5" s="21"/>
    </row>
    <row r="6" spans="1:5" ht="15">
      <c r="A6" s="9" t="s">
        <v>88</v>
      </c>
      <c r="B6" s="9" t="s">
        <v>89</v>
      </c>
      <c r="C6" s="26">
        <v>515.85</v>
      </c>
      <c r="D6" s="20"/>
      <c r="E6" s="21"/>
    </row>
    <row r="7" spans="1:5" ht="15">
      <c r="A7" s="9" t="s">
        <v>93</v>
      </c>
      <c r="B7" s="9" t="s">
        <v>94</v>
      </c>
      <c r="C7" s="26">
        <v>515.85</v>
      </c>
      <c r="D7" s="20"/>
      <c r="E7" s="21"/>
    </row>
    <row r="8" spans="1:5" ht="15">
      <c r="A8" s="9" t="s">
        <v>95</v>
      </c>
      <c r="B8" s="9" t="s">
        <v>297</v>
      </c>
      <c r="C8" s="26">
        <v>515.85</v>
      </c>
      <c r="D8" s="20"/>
      <c r="E8" s="21"/>
    </row>
    <row r="9" spans="1:5" ht="15">
      <c r="A9" s="9" t="s">
        <v>96</v>
      </c>
      <c r="B9" s="9" t="s">
        <v>97</v>
      </c>
      <c r="C9" s="26">
        <v>7.54</v>
      </c>
      <c r="D9" s="20"/>
      <c r="E9" s="21"/>
    </row>
    <row r="10" spans="1:5" ht="15">
      <c r="A10" s="9" t="s">
        <v>98</v>
      </c>
      <c r="B10" s="9" t="s">
        <v>99</v>
      </c>
      <c r="C10" s="26">
        <v>7.54</v>
      </c>
      <c r="D10" s="20"/>
      <c r="E10" s="21"/>
    </row>
    <row r="11" spans="1:5" ht="15">
      <c r="A11" s="9" t="s">
        <v>100</v>
      </c>
      <c r="B11" s="9" t="s">
        <v>94</v>
      </c>
      <c r="C11" s="26">
        <v>7.54</v>
      </c>
      <c r="D11" s="20"/>
      <c r="E11" s="21"/>
    </row>
    <row r="12" spans="1:5" ht="15">
      <c r="A12" s="9" t="s">
        <v>101</v>
      </c>
      <c r="B12" s="9" t="s">
        <v>298</v>
      </c>
      <c r="C12" s="26">
        <v>7.54</v>
      </c>
      <c r="D12" s="20"/>
      <c r="E12" s="21"/>
    </row>
    <row r="13" spans="1:5" ht="15">
      <c r="A13" s="9" t="s">
        <v>102</v>
      </c>
      <c r="B13" s="9" t="s">
        <v>32</v>
      </c>
      <c r="C13" s="26">
        <v>816924.12</v>
      </c>
      <c r="D13" s="20"/>
      <c r="E13" s="21"/>
    </row>
    <row r="14" spans="1:5" ht="15">
      <c r="A14" s="9" t="s">
        <v>103</v>
      </c>
      <c r="B14" s="9" t="s">
        <v>104</v>
      </c>
      <c r="C14" s="26">
        <v>230492.84</v>
      </c>
      <c r="D14" s="20"/>
      <c r="E14" s="21"/>
    </row>
    <row r="15" spans="1:5" ht="15">
      <c r="A15" s="9" t="s">
        <v>105</v>
      </c>
      <c r="B15" s="9" t="s">
        <v>106</v>
      </c>
      <c r="C15" s="26">
        <v>140892.84</v>
      </c>
      <c r="D15" s="20"/>
      <c r="E15" s="21"/>
    </row>
    <row r="16" spans="1:5" ht="15">
      <c r="A16" s="9" t="s">
        <v>107</v>
      </c>
      <c r="B16" s="9" t="s">
        <v>106</v>
      </c>
      <c r="C16" s="26">
        <v>140892.84</v>
      </c>
      <c r="D16" s="20"/>
      <c r="E16" s="21"/>
    </row>
    <row r="17" spans="1:5" ht="15">
      <c r="A17" s="9" t="s">
        <v>108</v>
      </c>
      <c r="B17" s="9" t="s">
        <v>127</v>
      </c>
      <c r="C17" s="26">
        <v>140892.84</v>
      </c>
      <c r="D17" s="20"/>
      <c r="E17" s="21"/>
    </row>
    <row r="18" spans="1:5" ht="15">
      <c r="A18" s="9" t="s">
        <v>350</v>
      </c>
      <c r="B18" s="9" t="s">
        <v>351</v>
      </c>
      <c r="C18" s="26">
        <v>140892.84</v>
      </c>
      <c r="D18" s="20"/>
      <c r="E18" s="21"/>
    </row>
    <row r="19" spans="1:5" ht="15">
      <c r="A19" s="9" t="s">
        <v>299</v>
      </c>
      <c r="B19" s="9" t="s">
        <v>300</v>
      </c>
      <c r="C19" s="26">
        <v>89600</v>
      </c>
      <c r="D19" s="20"/>
      <c r="E19" s="21"/>
    </row>
    <row r="20" spans="1:5" ht="15">
      <c r="A20" s="9" t="s">
        <v>301</v>
      </c>
      <c r="B20" s="9" t="s">
        <v>300</v>
      </c>
      <c r="C20" s="26">
        <v>89600</v>
      </c>
      <c r="D20" s="20"/>
      <c r="E20" s="21"/>
    </row>
    <row r="21" spans="1:5" ht="15">
      <c r="A21" s="9" t="s">
        <v>302</v>
      </c>
      <c r="B21" s="9" t="s">
        <v>164</v>
      </c>
      <c r="C21" s="26">
        <v>89600</v>
      </c>
      <c r="D21" s="20"/>
      <c r="E21" s="21"/>
    </row>
    <row r="22" spans="1:5" ht="15">
      <c r="A22" s="9" t="s">
        <v>303</v>
      </c>
      <c r="B22" s="9" t="s">
        <v>304</v>
      </c>
      <c r="C22" s="26">
        <v>89600</v>
      </c>
      <c r="D22" s="20"/>
      <c r="E22" s="21"/>
    </row>
    <row r="23" spans="1:5" ht="15">
      <c r="A23" s="9" t="s">
        <v>109</v>
      </c>
      <c r="B23" s="9" t="s">
        <v>110</v>
      </c>
      <c r="C23" s="26">
        <v>576000</v>
      </c>
      <c r="D23" s="20"/>
      <c r="E23" s="21"/>
    </row>
    <row r="24" spans="1:5" ht="15">
      <c r="A24" s="9" t="s">
        <v>111</v>
      </c>
      <c r="B24" s="9" t="s">
        <v>112</v>
      </c>
      <c r="C24" s="26">
        <v>576000</v>
      </c>
      <c r="D24" s="20"/>
      <c r="E24" s="21"/>
    </row>
    <row r="25" spans="1:5" ht="15">
      <c r="A25" s="9" t="s">
        <v>113</v>
      </c>
      <c r="B25" s="9" t="s">
        <v>112</v>
      </c>
      <c r="C25" s="26">
        <v>576000</v>
      </c>
      <c r="D25" s="20"/>
      <c r="E25" s="21"/>
    </row>
    <row r="26" spans="1:5" ht="15">
      <c r="A26" s="9" t="s">
        <v>114</v>
      </c>
      <c r="B26" s="9" t="s">
        <v>115</v>
      </c>
      <c r="C26" s="26">
        <v>576000</v>
      </c>
      <c r="D26" s="20"/>
      <c r="E26" s="21"/>
    </row>
    <row r="27" spans="1:5" ht="15">
      <c r="A27" s="9" t="s">
        <v>305</v>
      </c>
      <c r="B27" s="9" t="s">
        <v>90</v>
      </c>
      <c r="C27" s="26">
        <v>96000</v>
      </c>
      <c r="D27" s="20"/>
      <c r="E27" s="21"/>
    </row>
    <row r="28" spans="1:5" ht="15">
      <c r="A28" s="9" t="s">
        <v>352</v>
      </c>
      <c r="B28" s="9" t="s">
        <v>353</v>
      </c>
      <c r="C28" s="26">
        <v>96000</v>
      </c>
      <c r="D28" s="20"/>
      <c r="E28" s="21"/>
    </row>
    <row r="29" spans="1:5" ht="15">
      <c r="A29" s="9" t="s">
        <v>116</v>
      </c>
      <c r="B29" s="9" t="s">
        <v>92</v>
      </c>
      <c r="C29" s="26">
        <v>96000</v>
      </c>
      <c r="D29" s="20"/>
      <c r="E29" s="21"/>
    </row>
    <row r="30" spans="1:5" ht="15">
      <c r="A30" s="9" t="s">
        <v>354</v>
      </c>
      <c r="B30" s="9" t="s">
        <v>355</v>
      </c>
      <c r="C30" s="26">
        <v>96000</v>
      </c>
      <c r="D30" s="20"/>
      <c r="E30" s="21"/>
    </row>
    <row r="31" spans="1:5" ht="15">
      <c r="A31" s="9" t="s">
        <v>117</v>
      </c>
      <c r="B31" s="9" t="s">
        <v>91</v>
      </c>
      <c r="C31" s="26">
        <v>96000</v>
      </c>
      <c r="D31" s="20"/>
      <c r="E31" s="21"/>
    </row>
    <row r="32" spans="1:5" ht="15">
      <c r="A32" s="9" t="s">
        <v>356</v>
      </c>
      <c r="B32" s="9" t="s">
        <v>357</v>
      </c>
      <c r="C32" s="26">
        <v>9000</v>
      </c>
      <c r="D32" s="20"/>
      <c r="E32" s="21"/>
    </row>
    <row r="33" spans="1:5" ht="15">
      <c r="A33" s="9" t="s">
        <v>358</v>
      </c>
      <c r="B33" s="9" t="s">
        <v>359</v>
      </c>
      <c r="C33" s="26">
        <v>87000</v>
      </c>
      <c r="D33" s="20"/>
      <c r="E33" s="21"/>
    </row>
    <row r="34" spans="1:5" ht="15">
      <c r="A34" s="9" t="s">
        <v>306</v>
      </c>
      <c r="B34" s="9" t="s">
        <v>307</v>
      </c>
      <c r="C34" s="26">
        <v>96000</v>
      </c>
      <c r="D34" s="20"/>
      <c r="E34" s="21"/>
    </row>
    <row r="35" spans="1:5" ht="15">
      <c r="A35" s="9" t="s">
        <v>326</v>
      </c>
      <c r="B35" s="9" t="s">
        <v>360</v>
      </c>
      <c r="C35" s="26">
        <v>85000</v>
      </c>
      <c r="D35" s="20"/>
      <c r="E35" s="21"/>
    </row>
    <row r="36" spans="1:5" ht="15">
      <c r="A36" s="9" t="s">
        <v>361</v>
      </c>
      <c r="B36" s="9" t="s">
        <v>362</v>
      </c>
      <c r="C36" s="26">
        <v>11000</v>
      </c>
      <c r="D36" s="20"/>
      <c r="E36" s="21"/>
    </row>
    <row r="37" spans="1:5" ht="15">
      <c r="A37" s="9" t="s">
        <v>363</v>
      </c>
      <c r="B37" s="9" t="s">
        <v>364</v>
      </c>
      <c r="C37" s="26">
        <v>96000</v>
      </c>
      <c r="D37" s="22"/>
      <c r="E37" s="21"/>
    </row>
    <row r="38" spans="1:5" ht="15">
      <c r="A38" s="9" t="s">
        <v>365</v>
      </c>
      <c r="B38" s="9" t="s">
        <v>366</v>
      </c>
      <c r="C38" s="26">
        <v>96000</v>
      </c>
      <c r="D38" s="20"/>
      <c r="E38" s="21"/>
    </row>
    <row r="39" spans="1:5" ht="15">
      <c r="A39" s="9" t="s">
        <v>118</v>
      </c>
      <c r="B39" s="9" t="s">
        <v>94</v>
      </c>
      <c r="C39" s="26">
        <v>96000</v>
      </c>
      <c r="D39" s="20"/>
      <c r="E39" s="21"/>
    </row>
    <row r="40" spans="1:5" ht="15">
      <c r="A40" s="9" t="s">
        <v>367</v>
      </c>
      <c r="B40" s="9" t="s">
        <v>368</v>
      </c>
      <c r="C40" s="26">
        <v>96000</v>
      </c>
      <c r="D40" s="20"/>
      <c r="E40" s="21"/>
    </row>
    <row r="41" spans="1:5" ht="15">
      <c r="A41" s="9" t="s">
        <v>119</v>
      </c>
      <c r="B41" s="9" t="s">
        <v>120</v>
      </c>
      <c r="C41" s="26">
        <v>10431.28</v>
      </c>
      <c r="D41" s="20"/>
      <c r="E41" s="21"/>
    </row>
    <row r="42" spans="1:5" ht="15">
      <c r="A42" s="9" t="s">
        <v>121</v>
      </c>
      <c r="B42" s="9" t="s">
        <v>104</v>
      </c>
      <c r="C42" s="26">
        <v>8471.19</v>
      </c>
      <c r="D42" s="20"/>
      <c r="E42" s="21"/>
    </row>
    <row r="43" spans="1:5" ht="15">
      <c r="A43" s="9" t="s">
        <v>122</v>
      </c>
      <c r="B43" s="9" t="s">
        <v>123</v>
      </c>
      <c r="C43" s="26">
        <v>8471.19</v>
      </c>
      <c r="D43" s="20"/>
      <c r="E43" s="21"/>
    </row>
    <row r="44" spans="1:5" ht="15">
      <c r="A44" s="9" t="s">
        <v>124</v>
      </c>
      <c r="B44" s="9" t="s">
        <v>125</v>
      </c>
      <c r="C44" s="26">
        <v>8471.19</v>
      </c>
      <c r="D44" s="20"/>
      <c r="E44" s="21"/>
    </row>
    <row r="45" spans="1:5" ht="15">
      <c r="A45" s="9" t="s">
        <v>126</v>
      </c>
      <c r="B45" s="9" t="s">
        <v>127</v>
      </c>
      <c r="C45" s="26">
        <v>8471.19</v>
      </c>
      <c r="D45" s="20"/>
      <c r="E45" s="21"/>
    </row>
    <row r="46" spans="1:5" ht="15">
      <c r="A46" s="9" t="s">
        <v>308</v>
      </c>
      <c r="B46" s="9" t="s">
        <v>309</v>
      </c>
      <c r="C46" s="26">
        <v>0</v>
      </c>
      <c r="D46" s="20"/>
      <c r="E46" s="21"/>
    </row>
    <row r="47" spans="1:5" ht="15">
      <c r="A47" s="9" t="s">
        <v>310</v>
      </c>
      <c r="B47" s="9" t="s">
        <v>164</v>
      </c>
      <c r="C47" s="26">
        <v>0</v>
      </c>
      <c r="D47" s="20"/>
      <c r="E47" s="21"/>
    </row>
    <row r="48" spans="1:5" ht="15">
      <c r="A48" s="9" t="s">
        <v>128</v>
      </c>
      <c r="B48" s="9" t="s">
        <v>129</v>
      </c>
      <c r="C48" s="26">
        <v>1960.09</v>
      </c>
      <c r="D48" s="20"/>
      <c r="E48" s="21"/>
    </row>
    <row r="49" spans="1:5" ht="15">
      <c r="A49" s="9" t="s">
        <v>130</v>
      </c>
      <c r="B49" s="9" t="s">
        <v>131</v>
      </c>
      <c r="C49" s="26">
        <v>1960.09</v>
      </c>
      <c r="D49" s="20"/>
      <c r="E49" s="21"/>
    </row>
    <row r="50" spans="1:5" ht="15">
      <c r="A50" s="9" t="s">
        <v>132</v>
      </c>
      <c r="B50" s="9" t="s">
        <v>112</v>
      </c>
      <c r="C50" s="26">
        <v>1960.09</v>
      </c>
      <c r="D50" s="20"/>
      <c r="E50" s="21"/>
    </row>
    <row r="51" spans="1:5" ht="15">
      <c r="A51" s="9" t="s">
        <v>133</v>
      </c>
      <c r="B51" s="9" t="s">
        <v>115</v>
      </c>
      <c r="C51" s="26">
        <v>1960.09</v>
      </c>
      <c r="D51" s="20"/>
      <c r="E51" s="21"/>
    </row>
    <row r="52" spans="1:5" ht="15">
      <c r="A52" s="9" t="s">
        <v>134</v>
      </c>
      <c r="B52" s="9" t="s">
        <v>34</v>
      </c>
      <c r="C52" s="26">
        <v>172500</v>
      </c>
      <c r="D52" s="20"/>
      <c r="E52" s="21"/>
    </row>
    <row r="53" spans="1:5" ht="15">
      <c r="A53" s="9" t="s">
        <v>135</v>
      </c>
      <c r="B53" s="9" t="s">
        <v>136</v>
      </c>
      <c r="C53" s="26">
        <v>172500</v>
      </c>
      <c r="D53" s="20"/>
      <c r="E53" s="21"/>
    </row>
    <row r="54" spans="1:5" ht="15">
      <c r="A54" s="9" t="s">
        <v>137</v>
      </c>
      <c r="B54" s="9" t="s">
        <v>138</v>
      </c>
      <c r="C54" s="26">
        <v>172500</v>
      </c>
      <c r="D54" s="20"/>
      <c r="E54" s="21"/>
    </row>
    <row r="55" spans="1:5" ht="15">
      <c r="A55" s="9" t="s">
        <v>139</v>
      </c>
      <c r="B55" s="9" t="s">
        <v>140</v>
      </c>
      <c r="C55" s="26">
        <v>172500</v>
      </c>
      <c r="D55" s="20"/>
      <c r="E55" s="21"/>
    </row>
    <row r="56" spans="1:5" ht="15">
      <c r="A56" s="9" t="s">
        <v>141</v>
      </c>
      <c r="B56" s="9" t="s">
        <v>142</v>
      </c>
      <c r="C56" s="26">
        <v>172500</v>
      </c>
      <c r="D56" s="20"/>
      <c r="E56" s="21"/>
    </row>
    <row r="57" spans="1:5" ht="15">
      <c r="A57" s="9" t="s">
        <v>148</v>
      </c>
      <c r="B57" s="9" t="s">
        <v>46</v>
      </c>
      <c r="C57" s="26">
        <v>153638.08</v>
      </c>
      <c r="D57" s="20"/>
      <c r="E57" s="21"/>
    </row>
    <row r="58" spans="1:5" ht="15">
      <c r="A58" s="9" t="s">
        <v>369</v>
      </c>
      <c r="B58" s="9" t="s">
        <v>370</v>
      </c>
      <c r="C58" s="26">
        <v>5145.81</v>
      </c>
      <c r="D58" s="20"/>
      <c r="E58" s="21"/>
    </row>
    <row r="59" spans="1:5" ht="15">
      <c r="A59" s="9" t="s">
        <v>371</v>
      </c>
      <c r="B59" s="9" t="s">
        <v>372</v>
      </c>
      <c r="C59" s="26">
        <v>5145.81</v>
      </c>
      <c r="D59" s="23"/>
      <c r="E59" s="24"/>
    </row>
    <row r="60" spans="1:5" ht="15">
      <c r="A60" s="9" t="s">
        <v>373</v>
      </c>
      <c r="B60" s="9" t="s">
        <v>372</v>
      </c>
      <c r="C60" s="26">
        <v>5145.81</v>
      </c>
      <c r="D60" s="23"/>
      <c r="E60" s="24"/>
    </row>
    <row r="61" spans="1:5" ht="15">
      <c r="A61" s="9" t="s">
        <v>374</v>
      </c>
      <c r="B61" s="9" t="s">
        <v>375</v>
      </c>
      <c r="C61" s="26">
        <v>5145.81</v>
      </c>
      <c r="D61" s="23"/>
      <c r="E61" s="24"/>
    </row>
    <row r="62" spans="1:5" ht="15">
      <c r="A62" s="9" t="s">
        <v>376</v>
      </c>
      <c r="B62" s="9" t="s">
        <v>377</v>
      </c>
      <c r="C62" s="26">
        <v>5145.81</v>
      </c>
      <c r="D62" s="23"/>
      <c r="E62" s="24"/>
    </row>
    <row r="63" spans="1:5" ht="15">
      <c r="A63" s="9" t="s">
        <v>447</v>
      </c>
      <c r="B63" s="9" t="s">
        <v>448</v>
      </c>
      <c r="C63" s="26">
        <v>0</v>
      </c>
      <c r="D63" s="23"/>
      <c r="E63" s="24"/>
    </row>
    <row r="64" spans="1:5" ht="15">
      <c r="A64" s="9" t="s">
        <v>449</v>
      </c>
      <c r="B64" s="9" t="s">
        <v>450</v>
      </c>
      <c r="C64" s="26">
        <v>0</v>
      </c>
      <c r="D64" s="23"/>
      <c r="E64" s="24"/>
    </row>
    <row r="65" spans="1:3" ht="15">
      <c r="A65" s="9" t="s">
        <v>451</v>
      </c>
      <c r="B65" s="9" t="s">
        <v>450</v>
      </c>
      <c r="C65" s="26">
        <v>0</v>
      </c>
    </row>
    <row r="66" spans="1:3" ht="15">
      <c r="A66" s="9" t="s">
        <v>452</v>
      </c>
      <c r="B66" s="9" t="s">
        <v>149</v>
      </c>
      <c r="C66" s="26">
        <v>0</v>
      </c>
    </row>
    <row r="67" spans="1:3" ht="15">
      <c r="A67" s="9" t="s">
        <v>453</v>
      </c>
      <c r="B67" s="9" t="s">
        <v>372</v>
      </c>
      <c r="C67" s="26">
        <v>0</v>
      </c>
    </row>
    <row r="68" spans="1:3" ht="15">
      <c r="A68" s="9" t="s">
        <v>454</v>
      </c>
      <c r="B68" s="9" t="s">
        <v>149</v>
      </c>
      <c r="C68" s="26">
        <v>0</v>
      </c>
    </row>
    <row r="69" spans="1:3" ht="15">
      <c r="A69" s="9" t="s">
        <v>150</v>
      </c>
      <c r="B69" s="9" t="s">
        <v>151</v>
      </c>
      <c r="C69" s="26">
        <v>148492.27</v>
      </c>
    </row>
    <row r="70" spans="1:3" ht="15">
      <c r="A70" s="9" t="s">
        <v>378</v>
      </c>
      <c r="B70" s="9" t="s">
        <v>152</v>
      </c>
      <c r="C70" s="26">
        <v>148.19</v>
      </c>
    </row>
    <row r="71" spans="1:3" ht="15">
      <c r="A71" s="9" t="s">
        <v>379</v>
      </c>
      <c r="B71" s="9" t="s">
        <v>152</v>
      </c>
      <c r="C71" s="26">
        <v>148.19</v>
      </c>
    </row>
    <row r="72" spans="1:3" ht="15">
      <c r="A72" s="9" t="s">
        <v>380</v>
      </c>
      <c r="B72" s="9" t="s">
        <v>328</v>
      </c>
      <c r="C72" s="26">
        <v>26.23</v>
      </c>
    </row>
    <row r="73" spans="1:3" ht="15">
      <c r="A73" s="9" t="s">
        <v>417</v>
      </c>
      <c r="B73" s="9" t="s">
        <v>426</v>
      </c>
      <c r="C73" s="26">
        <v>22.46</v>
      </c>
    </row>
    <row r="74" spans="1:3" ht="15">
      <c r="A74" s="9" t="s">
        <v>434</v>
      </c>
      <c r="B74" s="9" t="s">
        <v>430</v>
      </c>
      <c r="C74" s="26">
        <v>25.41</v>
      </c>
    </row>
    <row r="75" spans="1:3" ht="15">
      <c r="A75" s="9" t="s">
        <v>435</v>
      </c>
      <c r="B75" s="9" t="s">
        <v>436</v>
      </c>
      <c r="C75" s="26">
        <v>20.05</v>
      </c>
    </row>
    <row r="76" spans="1:3" ht="15">
      <c r="A76" s="9" t="s">
        <v>455</v>
      </c>
      <c r="B76" s="9" t="s">
        <v>446</v>
      </c>
      <c r="C76" s="26">
        <v>26.5</v>
      </c>
    </row>
    <row r="77" spans="1:3" ht="15">
      <c r="A77" s="9" t="s">
        <v>459</v>
      </c>
      <c r="B77" s="9" t="s">
        <v>456</v>
      </c>
      <c r="C77" s="26">
        <v>27.54</v>
      </c>
    </row>
    <row r="78" spans="1:3" ht="15">
      <c r="A78" s="9" t="s">
        <v>329</v>
      </c>
      <c r="B78" s="9" t="s">
        <v>330</v>
      </c>
      <c r="C78" s="26">
        <v>1948.68</v>
      </c>
    </row>
    <row r="79" spans="1:3" ht="15">
      <c r="A79" s="9" t="s">
        <v>331</v>
      </c>
      <c r="B79" s="9" t="s">
        <v>330</v>
      </c>
      <c r="C79" s="26">
        <v>1948.68</v>
      </c>
    </row>
    <row r="80" spans="1:3" ht="15">
      <c r="A80" s="9" t="s">
        <v>381</v>
      </c>
      <c r="B80" s="9" t="s">
        <v>90</v>
      </c>
      <c r="C80" s="26">
        <v>177.47</v>
      </c>
    </row>
    <row r="81" spans="1:3" ht="15">
      <c r="A81" s="9" t="s">
        <v>332</v>
      </c>
      <c r="B81" s="9" t="s">
        <v>92</v>
      </c>
      <c r="C81" s="26">
        <v>214.6</v>
      </c>
    </row>
    <row r="82" spans="1:3" ht="15">
      <c r="A82" s="9" t="s">
        <v>333</v>
      </c>
      <c r="B82" s="9" t="s">
        <v>91</v>
      </c>
      <c r="C82" s="26">
        <v>289.83</v>
      </c>
    </row>
    <row r="83" spans="1:3" ht="15">
      <c r="A83" s="9" t="s">
        <v>334</v>
      </c>
      <c r="B83" s="9" t="s">
        <v>335</v>
      </c>
      <c r="C83" s="26">
        <v>285.27</v>
      </c>
    </row>
    <row r="84" spans="1:3" ht="15">
      <c r="A84" s="9" t="s">
        <v>382</v>
      </c>
      <c r="B84" s="9" t="s">
        <v>383</v>
      </c>
      <c r="C84" s="26">
        <v>229.22</v>
      </c>
    </row>
    <row r="85" spans="1:3" ht="15">
      <c r="A85" s="9" t="s">
        <v>336</v>
      </c>
      <c r="B85" s="9" t="s">
        <v>94</v>
      </c>
      <c r="C85" s="26">
        <v>315.35</v>
      </c>
    </row>
    <row r="86" spans="1:3" ht="15">
      <c r="A86" s="9" t="s">
        <v>337</v>
      </c>
      <c r="B86" s="9" t="s">
        <v>338</v>
      </c>
      <c r="C86" s="26">
        <v>436.94</v>
      </c>
    </row>
    <row r="87" spans="1:3" ht="15">
      <c r="A87" s="9" t="s">
        <v>311</v>
      </c>
      <c r="B87" s="9" t="s">
        <v>312</v>
      </c>
      <c r="C87" s="26">
        <v>146395.4</v>
      </c>
    </row>
    <row r="88" spans="1:3" ht="15">
      <c r="A88" s="9" t="s">
        <v>313</v>
      </c>
      <c r="B88" s="9" t="s">
        <v>312</v>
      </c>
      <c r="C88" s="26">
        <v>146395.4</v>
      </c>
    </row>
    <row r="89" spans="1:3" ht="15">
      <c r="A89" s="9" t="s">
        <v>153</v>
      </c>
      <c r="B89" s="9" t="s">
        <v>29</v>
      </c>
      <c r="C89" s="26">
        <v>-7091.42</v>
      </c>
    </row>
    <row r="90" spans="1:3" ht="15">
      <c r="A90" s="9" t="s">
        <v>160</v>
      </c>
      <c r="B90" s="9" t="s">
        <v>43</v>
      </c>
      <c r="C90" s="26">
        <v>-7091.42</v>
      </c>
    </row>
    <row r="91" spans="1:3" ht="15">
      <c r="A91" s="9" t="s">
        <v>161</v>
      </c>
      <c r="B91" s="9" t="s">
        <v>162</v>
      </c>
      <c r="C91" s="26">
        <v>-1560.76</v>
      </c>
    </row>
    <row r="92" spans="1:3" ht="15">
      <c r="A92" s="9" t="s">
        <v>384</v>
      </c>
      <c r="B92" s="9" t="s">
        <v>385</v>
      </c>
      <c r="C92" s="26">
        <v>0</v>
      </c>
    </row>
    <row r="93" spans="1:3" ht="15">
      <c r="A93" s="9" t="s">
        <v>386</v>
      </c>
      <c r="B93" s="9" t="s">
        <v>155</v>
      </c>
      <c r="C93" s="26">
        <v>0</v>
      </c>
    </row>
    <row r="94" spans="1:3" ht="15">
      <c r="A94" s="9" t="s">
        <v>387</v>
      </c>
      <c r="B94" s="9" t="s">
        <v>163</v>
      </c>
      <c r="C94" s="26">
        <v>0</v>
      </c>
    </row>
    <row r="95" spans="1:3" ht="15">
      <c r="A95" s="9" t="s">
        <v>388</v>
      </c>
      <c r="B95" s="9" t="s">
        <v>389</v>
      </c>
      <c r="C95" s="26">
        <v>0</v>
      </c>
    </row>
    <row r="96" spans="1:3" ht="15">
      <c r="A96" s="9" t="s">
        <v>165</v>
      </c>
      <c r="B96" s="9" t="s">
        <v>166</v>
      </c>
      <c r="C96" s="26">
        <v>-1560.76</v>
      </c>
    </row>
    <row r="97" spans="1:3" ht="15">
      <c r="A97" s="9" t="s">
        <v>167</v>
      </c>
      <c r="B97" s="9" t="s">
        <v>155</v>
      </c>
      <c r="C97" s="26">
        <v>-1560.76</v>
      </c>
    </row>
    <row r="98" spans="1:3" ht="15">
      <c r="A98" s="9" t="s">
        <v>339</v>
      </c>
      <c r="B98" s="9" t="s">
        <v>163</v>
      </c>
      <c r="C98" s="26">
        <v>-1560.76</v>
      </c>
    </row>
    <row r="99" spans="1:3" ht="15">
      <c r="A99" s="9" t="s">
        <v>169</v>
      </c>
      <c r="B99" s="9" t="s">
        <v>170</v>
      </c>
      <c r="C99" s="26">
        <v>0</v>
      </c>
    </row>
    <row r="100" spans="1:3" ht="15">
      <c r="A100" s="9" t="s">
        <v>171</v>
      </c>
      <c r="B100" s="9" t="s">
        <v>152</v>
      </c>
      <c r="C100" s="26">
        <v>0</v>
      </c>
    </row>
    <row r="101" spans="1:3" ht="15">
      <c r="A101" s="9" t="s">
        <v>172</v>
      </c>
      <c r="B101" s="9" t="s">
        <v>173</v>
      </c>
      <c r="C101" s="26">
        <v>-5530.66</v>
      </c>
    </row>
    <row r="102" spans="1:3" ht="15">
      <c r="A102" s="9" t="s">
        <v>174</v>
      </c>
      <c r="B102" s="9" t="s">
        <v>175</v>
      </c>
      <c r="C102" s="26">
        <v>-5530.66</v>
      </c>
    </row>
    <row r="103" spans="1:3" ht="15">
      <c r="A103" s="9" t="s">
        <v>176</v>
      </c>
      <c r="B103" s="9" t="s">
        <v>155</v>
      </c>
      <c r="C103" s="26">
        <v>-5530.66</v>
      </c>
    </row>
    <row r="104" spans="1:3" ht="15">
      <c r="A104" s="9" t="s">
        <v>177</v>
      </c>
      <c r="B104" s="9" t="s">
        <v>178</v>
      </c>
      <c r="C104" s="26">
        <v>-5530.66</v>
      </c>
    </row>
    <row r="105" spans="1:3" ht="15">
      <c r="A105" s="9" t="s">
        <v>179</v>
      </c>
      <c r="B105" s="9" t="s">
        <v>314</v>
      </c>
      <c r="C105" s="26">
        <v>-3370.08</v>
      </c>
    </row>
    <row r="106" spans="1:3" ht="15">
      <c r="A106" s="9" t="s">
        <v>180</v>
      </c>
      <c r="B106" s="9" t="s">
        <v>315</v>
      </c>
      <c r="C106" s="26">
        <v>-772.73</v>
      </c>
    </row>
    <row r="107" spans="1:3" ht="15">
      <c r="A107" s="9" t="s">
        <v>316</v>
      </c>
      <c r="B107" s="9" t="s">
        <v>181</v>
      </c>
      <c r="C107" s="26">
        <v>-1387.85</v>
      </c>
    </row>
    <row r="108" spans="1:3" ht="15">
      <c r="A108" s="9" t="s">
        <v>431</v>
      </c>
      <c r="B108" s="9" t="s">
        <v>432</v>
      </c>
      <c r="C108" s="26">
        <v>0</v>
      </c>
    </row>
    <row r="109" spans="1:3" ht="15">
      <c r="A109" s="9" t="s">
        <v>390</v>
      </c>
      <c r="B109" s="9" t="s">
        <v>391</v>
      </c>
      <c r="C109" s="26">
        <v>0</v>
      </c>
    </row>
    <row r="110" spans="1:3" ht="15">
      <c r="A110" s="9" t="s">
        <v>392</v>
      </c>
      <c r="B110" s="9" t="s">
        <v>155</v>
      </c>
      <c r="C110" s="26">
        <v>0</v>
      </c>
    </row>
    <row r="111" spans="1:3" ht="15">
      <c r="A111" s="9" t="s">
        <v>393</v>
      </c>
      <c r="B111" s="9" t="s">
        <v>144</v>
      </c>
      <c r="C111" s="26">
        <v>0</v>
      </c>
    </row>
    <row r="112" spans="1:3" ht="15">
      <c r="A112" s="9" t="s">
        <v>394</v>
      </c>
      <c r="B112" s="9" t="s">
        <v>149</v>
      </c>
      <c r="C112" s="26">
        <v>0</v>
      </c>
    </row>
    <row r="113" spans="1:3" ht="15">
      <c r="A113" s="9" t="s">
        <v>184</v>
      </c>
      <c r="B113" s="9" t="s">
        <v>50</v>
      </c>
      <c r="C113" s="26">
        <v>-1129491.37</v>
      </c>
    </row>
    <row r="114" spans="1:3" ht="15">
      <c r="A114" s="9" t="s">
        <v>185</v>
      </c>
      <c r="B114" s="9" t="s">
        <v>51</v>
      </c>
      <c r="C114" s="26">
        <v>-965000</v>
      </c>
    </row>
    <row r="115" spans="1:3" ht="15">
      <c r="A115" s="9" t="s">
        <v>186</v>
      </c>
      <c r="B115" s="9" t="s">
        <v>187</v>
      </c>
      <c r="C115" s="26">
        <v>-965000</v>
      </c>
    </row>
    <row r="116" spans="1:3" ht="15">
      <c r="A116" s="9" t="s">
        <v>188</v>
      </c>
      <c r="B116" s="9" t="s">
        <v>189</v>
      </c>
      <c r="C116" s="26">
        <v>-965000</v>
      </c>
    </row>
    <row r="117" spans="1:3" ht="15">
      <c r="A117" s="9" t="s">
        <v>190</v>
      </c>
      <c r="B117" s="9" t="s">
        <v>189</v>
      </c>
      <c r="C117" s="26">
        <v>-965000</v>
      </c>
    </row>
    <row r="118" spans="1:3" ht="15">
      <c r="A118" s="9" t="s">
        <v>317</v>
      </c>
      <c r="B118" s="9" t="s">
        <v>191</v>
      </c>
      <c r="C118" s="26">
        <v>-964999</v>
      </c>
    </row>
    <row r="119" spans="1:3" ht="15">
      <c r="A119" s="9" t="s">
        <v>192</v>
      </c>
      <c r="B119" s="9" t="s">
        <v>193</v>
      </c>
      <c r="C119" s="26">
        <v>-1</v>
      </c>
    </row>
    <row r="120" spans="1:3" ht="15">
      <c r="A120" s="9" t="s">
        <v>194</v>
      </c>
      <c r="B120" s="9" t="s">
        <v>55</v>
      </c>
      <c r="C120" s="26">
        <v>-167007.47</v>
      </c>
    </row>
    <row r="121" spans="1:3" ht="15">
      <c r="A121" s="9" t="s">
        <v>195</v>
      </c>
      <c r="B121" s="9" t="s">
        <v>196</v>
      </c>
      <c r="C121" s="26">
        <v>-167007.47</v>
      </c>
    </row>
    <row r="122" spans="1:3" ht="15">
      <c r="A122" s="9" t="s">
        <v>197</v>
      </c>
      <c r="B122" s="9" t="s">
        <v>198</v>
      </c>
      <c r="C122" s="26">
        <v>-167007.47</v>
      </c>
    </row>
    <row r="123" spans="1:3" ht="15">
      <c r="A123" s="9" t="s">
        <v>199</v>
      </c>
      <c r="B123" s="9" t="s">
        <v>198</v>
      </c>
      <c r="C123" s="26">
        <v>-167007.47</v>
      </c>
    </row>
    <row r="124" spans="1:3" ht="15">
      <c r="A124" s="9" t="s">
        <v>200</v>
      </c>
      <c r="B124" s="9" t="s">
        <v>56</v>
      </c>
      <c r="C124" s="26">
        <v>-5481.55</v>
      </c>
    </row>
    <row r="125" spans="1:3" ht="15">
      <c r="A125" s="9" t="s">
        <v>201</v>
      </c>
      <c r="B125" s="9" t="s">
        <v>202</v>
      </c>
      <c r="C125" s="26">
        <v>-5481.55</v>
      </c>
    </row>
    <row r="126" spans="1:3" ht="15">
      <c r="A126" s="9" t="s">
        <v>203</v>
      </c>
      <c r="B126" s="9" t="s">
        <v>202</v>
      </c>
      <c r="C126" s="26">
        <v>-5481.55</v>
      </c>
    </row>
    <row r="127" spans="1:3" ht="15">
      <c r="A127" s="9" t="s">
        <v>204</v>
      </c>
      <c r="B127" s="9" t="s">
        <v>202</v>
      </c>
      <c r="C127" s="26">
        <v>-5481.55</v>
      </c>
    </row>
    <row r="128" spans="1:3" ht="15">
      <c r="A128" s="9" t="s">
        <v>205</v>
      </c>
      <c r="B128" s="9" t="s">
        <v>318</v>
      </c>
      <c r="C128" s="26">
        <v>-5481.55</v>
      </c>
    </row>
    <row r="129" spans="1:3" ht="15">
      <c r="A129" s="9" t="s">
        <v>206</v>
      </c>
      <c r="B129" s="9" t="s">
        <v>57</v>
      </c>
      <c r="C129" s="26">
        <v>7997.65</v>
      </c>
    </row>
    <row r="130" spans="1:3" ht="15">
      <c r="A130" s="9" t="s">
        <v>207</v>
      </c>
      <c r="B130" s="9" t="s">
        <v>208</v>
      </c>
      <c r="C130" s="26">
        <v>0</v>
      </c>
    </row>
    <row r="131" spans="1:3" ht="15">
      <c r="A131" s="9" t="s">
        <v>395</v>
      </c>
      <c r="B131" s="9" t="s">
        <v>396</v>
      </c>
      <c r="C131" s="26">
        <v>0</v>
      </c>
    </row>
    <row r="132" spans="1:3" ht="15">
      <c r="A132" s="9" t="s">
        <v>397</v>
      </c>
      <c r="B132" s="9" t="s">
        <v>396</v>
      </c>
      <c r="C132" s="26">
        <v>0</v>
      </c>
    </row>
    <row r="133" spans="1:3" ht="15">
      <c r="A133" s="9" t="s">
        <v>210</v>
      </c>
      <c r="B133" s="9" t="s">
        <v>211</v>
      </c>
      <c r="C133" s="26">
        <v>7997.65</v>
      </c>
    </row>
    <row r="134" spans="1:3" ht="15">
      <c r="A134" s="9" t="s">
        <v>212</v>
      </c>
      <c r="B134" s="9" t="s">
        <v>209</v>
      </c>
      <c r="C134" s="26">
        <v>-12241.13</v>
      </c>
    </row>
    <row r="135" spans="1:3" ht="15">
      <c r="A135" s="9" t="s">
        <v>213</v>
      </c>
      <c r="B135" s="9" t="s">
        <v>209</v>
      </c>
      <c r="C135" s="26">
        <v>-12241.13</v>
      </c>
    </row>
    <row r="136" spans="1:3" ht="15">
      <c r="A136" s="9" t="s">
        <v>340</v>
      </c>
      <c r="B136" s="9" t="s">
        <v>341</v>
      </c>
      <c r="C136" s="26">
        <v>-5544.78</v>
      </c>
    </row>
    <row r="137" spans="1:3" ht="15">
      <c r="A137" s="9" t="s">
        <v>398</v>
      </c>
      <c r="B137" s="9" t="s">
        <v>399</v>
      </c>
      <c r="C137" s="26">
        <v>-3790.68</v>
      </c>
    </row>
    <row r="138" spans="1:3" ht="15">
      <c r="A138" s="9" t="s">
        <v>400</v>
      </c>
      <c r="B138" s="9" t="s">
        <v>401</v>
      </c>
      <c r="C138" s="26">
        <v>-2905.67</v>
      </c>
    </row>
    <row r="139" spans="1:3" ht="15">
      <c r="A139" s="9" t="s">
        <v>402</v>
      </c>
      <c r="B139" s="9" t="s">
        <v>396</v>
      </c>
      <c r="C139" s="26">
        <v>20238.78</v>
      </c>
    </row>
    <row r="140" spans="1:3" ht="15">
      <c r="A140" s="9" t="s">
        <v>403</v>
      </c>
      <c r="B140" s="9" t="s">
        <v>396</v>
      </c>
      <c r="C140" s="26">
        <v>20238.78</v>
      </c>
    </row>
    <row r="141" spans="1:3" ht="15">
      <c r="A141" s="9" t="s">
        <v>404</v>
      </c>
      <c r="B141" s="9" t="s">
        <v>405</v>
      </c>
      <c r="C141" s="26">
        <v>20238.78</v>
      </c>
    </row>
    <row r="142" spans="1:3" ht="15">
      <c r="A142" s="9" t="s">
        <v>214</v>
      </c>
      <c r="B142" s="9" t="s">
        <v>60</v>
      </c>
      <c r="C142" s="26">
        <v>17551.78</v>
      </c>
    </row>
    <row r="143" spans="1:3" ht="15">
      <c r="A143" s="9" t="s">
        <v>220</v>
      </c>
      <c r="B143" s="9" t="s">
        <v>12</v>
      </c>
      <c r="C143" s="26">
        <v>71.93</v>
      </c>
    </row>
    <row r="144" spans="1:3" ht="15">
      <c r="A144" s="9" t="s">
        <v>221</v>
      </c>
      <c r="B144" s="9" t="s">
        <v>222</v>
      </c>
      <c r="C144" s="26">
        <v>71.93</v>
      </c>
    </row>
    <row r="145" spans="1:3" ht="15">
      <c r="A145" s="9" t="s">
        <v>223</v>
      </c>
      <c r="B145" s="9" t="s">
        <v>224</v>
      </c>
      <c r="C145" s="26">
        <v>71.93</v>
      </c>
    </row>
    <row r="146" spans="1:3" ht="15">
      <c r="A146" s="9" t="s">
        <v>225</v>
      </c>
      <c r="B146" s="9" t="s">
        <v>224</v>
      </c>
      <c r="C146" s="26">
        <v>71.93</v>
      </c>
    </row>
    <row r="147" spans="1:3" ht="15">
      <c r="A147" s="9" t="s">
        <v>226</v>
      </c>
      <c r="B147" s="9" t="s">
        <v>227</v>
      </c>
      <c r="C147" s="26">
        <v>71.93</v>
      </c>
    </row>
    <row r="148" spans="1:3" ht="15">
      <c r="A148" s="9" t="s">
        <v>228</v>
      </c>
      <c r="B148" s="9" t="s">
        <v>14</v>
      </c>
      <c r="C148" s="26">
        <v>15907.23</v>
      </c>
    </row>
    <row r="149" spans="1:3" ht="15">
      <c r="A149" s="9" t="s">
        <v>229</v>
      </c>
      <c r="B149" s="9" t="s">
        <v>230</v>
      </c>
      <c r="C149" s="26">
        <v>150</v>
      </c>
    </row>
    <row r="150" spans="1:3" ht="15">
      <c r="A150" s="9" t="s">
        <v>231</v>
      </c>
      <c r="B150" s="9" t="s">
        <v>232</v>
      </c>
      <c r="C150" s="26">
        <v>150</v>
      </c>
    </row>
    <row r="151" spans="1:3" ht="15">
      <c r="A151" s="9" t="s">
        <v>233</v>
      </c>
      <c r="B151" s="9" t="s">
        <v>232</v>
      </c>
      <c r="C151" s="26">
        <v>150</v>
      </c>
    </row>
    <row r="152" spans="1:3" ht="15">
      <c r="A152" s="9" t="s">
        <v>234</v>
      </c>
      <c r="B152" s="9" t="s">
        <v>235</v>
      </c>
      <c r="C152" s="26">
        <v>12384.89</v>
      </c>
    </row>
    <row r="153" spans="1:3" ht="15">
      <c r="A153" s="9" t="s">
        <v>406</v>
      </c>
      <c r="B153" s="9" t="s">
        <v>407</v>
      </c>
      <c r="C153" s="26">
        <v>5937.55</v>
      </c>
    </row>
    <row r="154" spans="1:3" ht="15">
      <c r="A154" s="9" t="s">
        <v>408</v>
      </c>
      <c r="B154" s="9" t="s">
        <v>407</v>
      </c>
      <c r="C154" s="26">
        <v>5937.55</v>
      </c>
    </row>
    <row r="155" spans="1:3" ht="15">
      <c r="A155" s="9" t="s">
        <v>236</v>
      </c>
      <c r="B155" s="9" t="s">
        <v>237</v>
      </c>
      <c r="C155" s="26">
        <v>2142.93</v>
      </c>
    </row>
    <row r="156" spans="1:3" ht="15">
      <c r="A156" s="9" t="s">
        <v>238</v>
      </c>
      <c r="B156" s="9" t="s">
        <v>237</v>
      </c>
      <c r="C156" s="26">
        <v>2142.93</v>
      </c>
    </row>
    <row r="157" spans="1:3" ht="15">
      <c r="A157" s="9" t="s">
        <v>239</v>
      </c>
      <c r="B157" s="9" t="s">
        <v>240</v>
      </c>
      <c r="C157" s="26">
        <v>772.93</v>
      </c>
    </row>
    <row r="158" spans="1:3" ht="15">
      <c r="A158" s="9" t="s">
        <v>409</v>
      </c>
      <c r="B158" s="9" t="s">
        <v>410</v>
      </c>
      <c r="C158" s="26">
        <v>583.32</v>
      </c>
    </row>
    <row r="159" spans="1:3" ht="15">
      <c r="A159" s="9" t="s">
        <v>418</v>
      </c>
      <c r="B159" s="9" t="s">
        <v>433</v>
      </c>
      <c r="C159" s="26">
        <v>250</v>
      </c>
    </row>
    <row r="160" spans="1:3" ht="15">
      <c r="A160" s="9" t="s">
        <v>411</v>
      </c>
      <c r="B160" s="9" t="s">
        <v>412</v>
      </c>
      <c r="C160" s="26">
        <v>536.68</v>
      </c>
    </row>
    <row r="161" spans="1:3" ht="15">
      <c r="A161" s="9" t="s">
        <v>437</v>
      </c>
      <c r="B161" s="9" t="s">
        <v>438</v>
      </c>
      <c r="C161" s="26">
        <v>1390</v>
      </c>
    </row>
    <row r="162" spans="1:3" ht="15">
      <c r="A162" s="9" t="s">
        <v>439</v>
      </c>
      <c r="B162" s="9" t="s">
        <v>438</v>
      </c>
      <c r="C162" s="26">
        <v>1390</v>
      </c>
    </row>
    <row r="163" spans="1:3" ht="15">
      <c r="A163" s="9" t="s">
        <v>419</v>
      </c>
      <c r="B163" s="9" t="s">
        <v>425</v>
      </c>
      <c r="C163" s="26">
        <v>1011</v>
      </c>
    </row>
    <row r="164" spans="1:3" ht="15">
      <c r="A164" s="9" t="s">
        <v>420</v>
      </c>
      <c r="B164" s="9" t="s">
        <v>425</v>
      </c>
      <c r="C164" s="26">
        <v>1011</v>
      </c>
    </row>
    <row r="165" spans="1:3" ht="15">
      <c r="A165" s="9" t="s">
        <v>241</v>
      </c>
      <c r="B165" s="9" t="s">
        <v>242</v>
      </c>
      <c r="C165" s="26">
        <v>1903.41</v>
      </c>
    </row>
    <row r="166" spans="1:3" ht="15">
      <c r="A166" s="9" t="s">
        <v>243</v>
      </c>
      <c r="B166" s="9" t="s">
        <v>242</v>
      </c>
      <c r="C166" s="26">
        <v>1903.41</v>
      </c>
    </row>
    <row r="167" spans="1:3" ht="15">
      <c r="A167" s="9" t="s">
        <v>325</v>
      </c>
      <c r="B167" s="9" t="s">
        <v>149</v>
      </c>
      <c r="C167" s="26">
        <v>1903.41</v>
      </c>
    </row>
    <row r="168" spans="1:3" ht="15">
      <c r="A168" s="9" t="s">
        <v>244</v>
      </c>
      <c r="B168" s="9" t="s">
        <v>166</v>
      </c>
      <c r="C168" s="26">
        <v>3372.34</v>
      </c>
    </row>
    <row r="169" spans="1:3" ht="15">
      <c r="A169" s="9" t="s">
        <v>245</v>
      </c>
      <c r="B169" s="9" t="s">
        <v>168</v>
      </c>
      <c r="C169" s="26">
        <v>3370.08</v>
      </c>
    </row>
    <row r="170" spans="1:3" ht="15">
      <c r="A170" s="9" t="s">
        <v>246</v>
      </c>
      <c r="B170" s="9" t="s">
        <v>168</v>
      </c>
      <c r="C170" s="26">
        <v>3370.08</v>
      </c>
    </row>
    <row r="171" spans="1:3" ht="15">
      <c r="A171" s="9" t="s">
        <v>413</v>
      </c>
      <c r="B171" s="9" t="s">
        <v>170</v>
      </c>
      <c r="C171" s="26">
        <v>2.26</v>
      </c>
    </row>
    <row r="172" spans="1:3" ht="15">
      <c r="A172" s="9" t="s">
        <v>414</v>
      </c>
      <c r="B172" s="9" t="s">
        <v>170</v>
      </c>
      <c r="C172" s="26">
        <v>2.26</v>
      </c>
    </row>
    <row r="173" spans="1:3" ht="15">
      <c r="A173" s="9" t="s">
        <v>415</v>
      </c>
      <c r="B173" s="9" t="s">
        <v>416</v>
      </c>
      <c r="C173" s="26">
        <v>2.26</v>
      </c>
    </row>
    <row r="174" spans="1:3" ht="15">
      <c r="A174" s="9" t="s">
        <v>247</v>
      </c>
      <c r="B174" s="9" t="s">
        <v>16</v>
      </c>
      <c r="C174" s="26">
        <v>1572.62</v>
      </c>
    </row>
    <row r="175" spans="1:3" ht="15">
      <c r="A175" s="9" t="s">
        <v>248</v>
      </c>
      <c r="B175" s="9" t="s">
        <v>249</v>
      </c>
      <c r="C175" s="26">
        <v>1560.76</v>
      </c>
    </row>
    <row r="176" spans="1:3" ht="15">
      <c r="A176" s="9" t="s">
        <v>250</v>
      </c>
      <c r="B176" s="9" t="s">
        <v>251</v>
      </c>
      <c r="C176" s="26">
        <v>1560.76</v>
      </c>
    </row>
    <row r="177" spans="1:3" ht="15">
      <c r="A177" s="9" t="s">
        <v>252</v>
      </c>
      <c r="B177" s="9" t="s">
        <v>251</v>
      </c>
      <c r="C177" s="26">
        <v>1560.76</v>
      </c>
    </row>
    <row r="178" spans="1:3" ht="15">
      <c r="A178" s="9" t="s">
        <v>253</v>
      </c>
      <c r="B178" s="9" t="s">
        <v>144</v>
      </c>
      <c r="C178" s="26">
        <v>1560.76</v>
      </c>
    </row>
    <row r="179" spans="1:3" ht="15">
      <c r="A179" s="9" t="s">
        <v>254</v>
      </c>
      <c r="B179" s="9" t="s">
        <v>163</v>
      </c>
      <c r="C179" s="26">
        <v>1560.76</v>
      </c>
    </row>
    <row r="180" spans="1:3" ht="15">
      <c r="A180" s="9" t="s">
        <v>255</v>
      </c>
      <c r="B180" s="9" t="s">
        <v>256</v>
      </c>
      <c r="C180" s="26">
        <v>11.86</v>
      </c>
    </row>
    <row r="181" spans="1:3" ht="15">
      <c r="A181" s="9" t="s">
        <v>257</v>
      </c>
      <c r="B181" s="9" t="s">
        <v>258</v>
      </c>
      <c r="C181" s="26">
        <v>11.86</v>
      </c>
    </row>
    <row r="182" spans="1:3" ht="15">
      <c r="A182" s="9" t="s">
        <v>259</v>
      </c>
      <c r="B182" s="9" t="s">
        <v>258</v>
      </c>
      <c r="C182" s="26">
        <v>11.86</v>
      </c>
    </row>
    <row r="183" spans="1:3" ht="15">
      <c r="A183" s="9" t="s">
        <v>260</v>
      </c>
      <c r="B183" s="9" t="s">
        <v>61</v>
      </c>
      <c r="C183" s="26">
        <v>-24554.58</v>
      </c>
    </row>
    <row r="184" spans="1:3" ht="15">
      <c r="A184" s="9" t="s">
        <v>266</v>
      </c>
      <c r="B184" s="9" t="s">
        <v>13</v>
      </c>
      <c r="C184" s="26">
        <v>-24436.28</v>
      </c>
    </row>
    <row r="185" spans="1:3" ht="15">
      <c r="A185" s="9" t="s">
        <v>267</v>
      </c>
      <c r="B185" s="9" t="s">
        <v>268</v>
      </c>
      <c r="C185" s="26">
        <v>-16153.45</v>
      </c>
    </row>
    <row r="186" spans="1:3" ht="15">
      <c r="A186" s="9" t="s">
        <v>269</v>
      </c>
      <c r="B186" s="9" t="s">
        <v>270</v>
      </c>
      <c r="C186" s="26">
        <v>-16153.45</v>
      </c>
    </row>
    <row r="187" spans="1:3" ht="15">
      <c r="A187" s="9" t="s">
        <v>271</v>
      </c>
      <c r="B187" s="9" t="s">
        <v>270</v>
      </c>
      <c r="C187" s="26">
        <v>-16153.45</v>
      </c>
    </row>
    <row r="188" spans="1:3" ht="15">
      <c r="A188" s="9" t="s">
        <v>272</v>
      </c>
      <c r="B188" s="9" t="s">
        <v>273</v>
      </c>
      <c r="C188" s="26">
        <v>-15985.08</v>
      </c>
    </row>
    <row r="189" spans="1:3" ht="15">
      <c r="A189" s="9" t="s">
        <v>421</v>
      </c>
      <c r="B189" s="9" t="s">
        <v>427</v>
      </c>
      <c r="C189" s="26">
        <v>-368.53</v>
      </c>
    </row>
    <row r="190" spans="1:3" ht="15">
      <c r="A190" s="9" t="s">
        <v>274</v>
      </c>
      <c r="B190" s="9" t="s">
        <v>275</v>
      </c>
      <c r="C190" s="26">
        <v>-15616.55</v>
      </c>
    </row>
    <row r="191" spans="1:3" ht="15">
      <c r="A191" s="9" t="s">
        <v>276</v>
      </c>
      <c r="B191" s="9" t="s">
        <v>144</v>
      </c>
      <c r="C191" s="26">
        <v>-168.37</v>
      </c>
    </row>
    <row r="192" spans="1:3" ht="15">
      <c r="A192" s="9" t="s">
        <v>277</v>
      </c>
      <c r="B192" s="9" t="s">
        <v>278</v>
      </c>
      <c r="C192" s="26">
        <v>-168.37</v>
      </c>
    </row>
    <row r="193" spans="1:3" ht="15">
      <c r="A193" s="9" t="s">
        <v>279</v>
      </c>
      <c r="B193" s="9" t="s">
        <v>280</v>
      </c>
      <c r="C193" s="26">
        <v>-8282.83</v>
      </c>
    </row>
    <row r="194" spans="1:3" ht="15">
      <c r="A194" s="9" t="s">
        <v>281</v>
      </c>
      <c r="B194" s="9" t="s">
        <v>282</v>
      </c>
      <c r="C194" s="26">
        <v>-8282.83</v>
      </c>
    </row>
    <row r="195" spans="1:3" ht="15">
      <c r="A195" s="9" t="s">
        <v>283</v>
      </c>
      <c r="B195" s="9" t="s">
        <v>155</v>
      </c>
      <c r="C195" s="26">
        <v>-8282.83</v>
      </c>
    </row>
    <row r="196" spans="1:3" ht="15">
      <c r="A196" s="9" t="s">
        <v>284</v>
      </c>
      <c r="B196" s="9" t="s">
        <v>285</v>
      </c>
      <c r="C196" s="26">
        <v>-8282.83</v>
      </c>
    </row>
    <row r="197" spans="1:3" ht="15">
      <c r="A197" s="9" t="s">
        <v>319</v>
      </c>
      <c r="B197" s="9" t="s">
        <v>164</v>
      </c>
      <c r="C197" s="26">
        <v>-2940.64</v>
      </c>
    </row>
    <row r="198" spans="1:3" ht="15">
      <c r="A198" s="9" t="s">
        <v>286</v>
      </c>
      <c r="B198" s="9" t="s">
        <v>127</v>
      </c>
      <c r="C198" s="26">
        <v>-5342.19</v>
      </c>
    </row>
    <row r="199" spans="1:3" ht="15">
      <c r="A199" s="9" t="s">
        <v>288</v>
      </c>
      <c r="B199" s="9" t="s">
        <v>17</v>
      </c>
      <c r="C199" s="26">
        <v>-118.3</v>
      </c>
    </row>
    <row r="200" spans="1:3" ht="15">
      <c r="A200" s="9" t="s">
        <v>422</v>
      </c>
      <c r="B200" s="9" t="s">
        <v>428</v>
      </c>
      <c r="C200" s="26">
        <v>-114.79</v>
      </c>
    </row>
    <row r="201" spans="1:3" ht="15">
      <c r="A201" s="9" t="s">
        <v>423</v>
      </c>
      <c r="B201" s="9" t="s">
        <v>429</v>
      </c>
      <c r="C201" s="26">
        <v>-114.79</v>
      </c>
    </row>
    <row r="202" spans="1:3" ht="15">
      <c r="A202" s="9" t="s">
        <v>424</v>
      </c>
      <c r="B202" s="9" t="s">
        <v>429</v>
      </c>
      <c r="C202" s="26">
        <v>-114.79</v>
      </c>
    </row>
    <row r="203" spans="1:3" ht="15">
      <c r="A203" s="9" t="s">
        <v>440</v>
      </c>
      <c r="B203" s="9" t="s">
        <v>441</v>
      </c>
      <c r="C203" s="26">
        <v>-3.51</v>
      </c>
    </row>
    <row r="204" spans="1:3" ht="15">
      <c r="A204" s="9" t="s">
        <v>442</v>
      </c>
      <c r="B204" s="9" t="s">
        <v>443</v>
      </c>
      <c r="C204" s="26">
        <v>-3.51</v>
      </c>
    </row>
    <row r="205" spans="1:3" ht="15">
      <c r="A205" s="9" t="s">
        <v>444</v>
      </c>
      <c r="B205" s="9" t="s">
        <v>445</v>
      </c>
      <c r="C205" s="26">
        <v>-3.51</v>
      </c>
    </row>
    <row r="206" spans="1:3" ht="15">
      <c r="A206" s="9" t="s">
        <v>342</v>
      </c>
      <c r="B206" s="9" t="s">
        <v>75</v>
      </c>
      <c r="C206" s="26">
        <v>239600</v>
      </c>
    </row>
    <row r="207" spans="1:3" ht="15">
      <c r="A207" s="9" t="s">
        <v>291</v>
      </c>
      <c r="B207" s="9" t="s">
        <v>77</v>
      </c>
      <c r="C207" s="26">
        <v>239600</v>
      </c>
    </row>
    <row r="208" spans="1:3" ht="15">
      <c r="A208" s="9" t="s">
        <v>343</v>
      </c>
      <c r="B208" s="9" t="s">
        <v>344</v>
      </c>
      <c r="C208" s="26">
        <v>239600</v>
      </c>
    </row>
    <row r="209" spans="1:3" ht="15">
      <c r="A209" s="9" t="s">
        <v>345</v>
      </c>
      <c r="B209" s="9" t="s">
        <v>346</v>
      </c>
      <c r="C209" s="26">
        <v>239600</v>
      </c>
    </row>
    <row r="210" spans="1:3" ht="15">
      <c r="A210" s="9" t="s">
        <v>347</v>
      </c>
      <c r="B210" s="9" t="s">
        <v>346</v>
      </c>
      <c r="C210" s="26">
        <v>239600</v>
      </c>
    </row>
    <row r="211" spans="1:3" ht="15">
      <c r="A211" s="9" t="s">
        <v>348</v>
      </c>
      <c r="B211" s="9" t="s">
        <v>349</v>
      </c>
      <c r="C211" s="26">
        <v>239600</v>
      </c>
    </row>
    <row r="212" spans="1:3" ht="15">
      <c r="A212" s="9" t="s">
        <v>292</v>
      </c>
      <c r="B212" s="9" t="s">
        <v>76</v>
      </c>
      <c r="C212" s="26">
        <v>-239600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 NAVARRETE</dc:creator>
  <cp:keywords/>
  <dc:description/>
  <cp:lastModifiedBy>Gloria A CARPIO</cp:lastModifiedBy>
  <dcterms:created xsi:type="dcterms:W3CDTF">2012-11-14T16:10:13Z</dcterms:created>
  <dcterms:modified xsi:type="dcterms:W3CDTF">2017-08-02T18:33:55Z</dcterms:modified>
  <cp:category/>
  <cp:version/>
  <cp:contentType/>
  <cp:contentStatus/>
</cp:coreProperties>
</file>